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firstSheet="1" activeTab="1"/>
  </bookViews>
  <sheets>
    <sheet name="memoria de cálculo" sheetId="3" state="hidden" r:id="rId1"/>
    <sheet name="orça" sheetId="1" r:id="rId2"/>
    <sheet name="CRONOGRAMA" sheetId="5" r:id="rId3"/>
  </sheets>
  <definedNames>
    <definedName name="_xlnm.Print_Area" localSheetId="1">orça!$A$1:$O$78</definedName>
  </definedNames>
  <calcPr calcId="125725"/>
</workbook>
</file>

<file path=xl/calcChain.xml><?xml version="1.0" encoding="utf-8"?>
<calcChain xmlns="http://schemas.openxmlformats.org/spreadsheetml/2006/main">
  <c r="C18" i="5"/>
  <c r="C17"/>
  <c r="C16"/>
  <c r="C15"/>
  <c r="C14"/>
  <c r="C13"/>
  <c r="C12"/>
  <c r="K58" i="1" l="1"/>
  <c r="N58" s="1"/>
  <c r="K57"/>
  <c r="N57" s="1"/>
  <c r="K56"/>
  <c r="N56" s="1"/>
  <c r="K55"/>
  <c r="N55" s="1"/>
  <c r="K54"/>
  <c r="N54" s="1"/>
  <c r="K53"/>
  <c r="N53" s="1"/>
  <c r="K50"/>
  <c r="N50" s="1"/>
  <c r="K49"/>
  <c r="N49" s="1"/>
  <c r="K48"/>
  <c r="N48" s="1"/>
  <c r="K47"/>
  <c r="N47" s="1"/>
  <c r="K46"/>
  <c r="N46" s="1"/>
  <c r="K45"/>
  <c r="N45" s="1"/>
  <c r="K44"/>
  <c r="N44" s="1"/>
  <c r="K43"/>
  <c r="N43" s="1"/>
  <c r="K42"/>
  <c r="N42" s="1"/>
  <c r="K39"/>
  <c r="N39" s="1"/>
  <c r="K38"/>
  <c r="N38" s="1"/>
  <c r="K37"/>
  <c r="N37" s="1"/>
  <c r="K36"/>
  <c r="N36" s="1"/>
  <c r="K33"/>
  <c r="N33" s="1"/>
  <c r="K32"/>
  <c r="N32" s="1"/>
  <c r="K31"/>
  <c r="N31" s="1"/>
  <c r="K30"/>
  <c r="N30" s="1"/>
  <c r="K29"/>
  <c r="N29" s="1"/>
  <c r="K28"/>
  <c r="N28" s="1"/>
  <c r="K27"/>
  <c r="N27" s="1"/>
  <c r="K26"/>
  <c r="N26" s="1"/>
  <c r="K25"/>
  <c r="N25" s="1"/>
  <c r="K22"/>
  <c r="N22" s="1"/>
  <c r="O23" s="1"/>
  <c r="K19"/>
  <c r="N19" s="1"/>
  <c r="K18"/>
  <c r="N18" s="1"/>
  <c r="K17"/>
  <c r="N17" s="1"/>
  <c r="K14"/>
  <c r="N14" s="1"/>
  <c r="O15" s="1"/>
  <c r="A2" i="3"/>
  <c r="A3"/>
  <c r="A4"/>
  <c r="E12" i="5" l="1"/>
  <c r="E14"/>
  <c r="G14" s="1"/>
  <c r="O34" i="1"/>
  <c r="O40"/>
  <c r="O51"/>
  <c r="O59"/>
  <c r="O20"/>
  <c r="E13" i="5" l="1"/>
  <c r="E17"/>
  <c r="E15"/>
  <c r="E18"/>
  <c r="E16"/>
  <c r="G12"/>
  <c r="E20"/>
  <c r="D12" s="1"/>
  <c r="O60" i="1"/>
  <c r="D14" i="5" l="1"/>
  <c r="E19"/>
  <c r="G16"/>
  <c r="D16"/>
  <c r="G18"/>
  <c r="D18"/>
  <c r="G15"/>
  <c r="D15"/>
  <c r="G17"/>
  <c r="D17"/>
  <c r="G13"/>
  <c r="D13"/>
  <c r="G19" l="1"/>
  <c r="F19" s="1"/>
  <c r="F20" s="1"/>
  <c r="D20"/>
  <c r="D19" s="1"/>
  <c r="G20" l="1"/>
</calcChain>
</file>

<file path=xl/sharedStrings.xml><?xml version="1.0" encoding="utf-8"?>
<sst xmlns="http://schemas.openxmlformats.org/spreadsheetml/2006/main" count="701" uniqueCount="377">
  <si>
    <t>Preço Unitário/Preço Total</t>
  </si>
  <si>
    <t>Qtd.</t>
  </si>
  <si>
    <t>Un</t>
  </si>
  <si>
    <t>Material</t>
  </si>
  <si>
    <t>Mão-de-Obra</t>
  </si>
  <si>
    <t>M2</t>
  </si>
  <si>
    <t>M3</t>
  </si>
  <si>
    <t>TOTAL DO ORÇAMENTO</t>
  </si>
  <si>
    <t>1.1</t>
  </si>
  <si>
    <t>1.1.1</t>
  </si>
  <si>
    <t>1.2</t>
  </si>
  <si>
    <t>1.2.1</t>
  </si>
  <si>
    <t>1.2.2</t>
  </si>
  <si>
    <t>1.2.3</t>
  </si>
  <si>
    <t>2.1</t>
  </si>
  <si>
    <t>2.2</t>
  </si>
  <si>
    <t>2.3</t>
  </si>
  <si>
    <t>2.5</t>
  </si>
  <si>
    <t>2.6</t>
  </si>
  <si>
    <t>2.7</t>
  </si>
  <si>
    <t>3.1</t>
  </si>
  <si>
    <t>3.2</t>
  </si>
  <si>
    <t>3.3</t>
  </si>
  <si>
    <t>4.1</t>
  </si>
  <si>
    <t>4.2</t>
  </si>
  <si>
    <t>4.3</t>
  </si>
  <si>
    <t>4.4</t>
  </si>
  <si>
    <t>4.5</t>
  </si>
  <si>
    <t>SERVIÇOS TÉCNICOS</t>
  </si>
  <si>
    <t>SERVIÇOS INICIAIS</t>
  </si>
  <si>
    <t>UNITÁRIO</t>
  </si>
  <si>
    <t>TOTAL C/ BDI</t>
  </si>
  <si>
    <t>H</t>
  </si>
  <si>
    <t xml:space="preserve">ESGOTAMENTO COM MOTO-BOMBA </t>
  </si>
  <si>
    <t>UNITÁRIO S/BDI</t>
  </si>
  <si>
    <t>2.4</t>
  </si>
  <si>
    <t>4.1.1</t>
  </si>
  <si>
    <t>4.1.2</t>
  </si>
  <si>
    <t>KG</t>
  </si>
  <si>
    <t>INSUMOS 3345</t>
  </si>
  <si>
    <t>ATERROS</t>
  </si>
  <si>
    <t>5.1</t>
  </si>
  <si>
    <t>5.2</t>
  </si>
  <si>
    <t>4.2.1</t>
  </si>
  <si>
    <t>4.2.2</t>
  </si>
  <si>
    <t>4.2.3</t>
  </si>
  <si>
    <t xml:space="preserve">TRELIÇAS TR 16   </t>
  </si>
  <si>
    <t>Descrição dos serviços</t>
  </si>
  <si>
    <t>ITEM</t>
  </si>
  <si>
    <t>%</t>
  </si>
  <si>
    <t>INSUMOS 2708</t>
  </si>
  <si>
    <t>1.2.5</t>
  </si>
  <si>
    <t>LONGARINAS DE CONCRETO ARMADO PRÉ-MOLDADO</t>
  </si>
  <si>
    <t>MÊS</t>
  </si>
  <si>
    <t>LOCACAO CONVENCIONAL DE OBRA, ATRAVÉS DE GABARITO DE TABUAS CORRIDAS</t>
  </si>
  <si>
    <t>PLACA DE OBRA EM CHAPA</t>
  </si>
  <si>
    <t>1.2.4</t>
  </si>
  <si>
    <t>ESCAVACAO MECANICA DE VALA EM MATERIAL 2A. CATEGORIA DE 2,01 ATE 4,00</t>
  </si>
  <si>
    <t>ESCAVAÇÃO MANUAL DE VALA, A FRIO, EM MATERIAL DE 2A CATEGORIA</t>
  </si>
  <si>
    <t>M</t>
  </si>
  <si>
    <t>CONCRETO FCK=20MPA, VIRADO EM BETONEIRA, SEM LANCAMENTO</t>
  </si>
  <si>
    <t>3.1.1</t>
  </si>
  <si>
    <t>3.1.2</t>
  </si>
  <si>
    <t>3.1.3</t>
  </si>
  <si>
    <t>3.1.4</t>
  </si>
  <si>
    <t>3.1.5</t>
  </si>
  <si>
    <t>ESCAVACAO, CARGA E TRANSPORTE DE MATERIAL DE 1A CATEGORIA</t>
  </si>
  <si>
    <t>GUINDASTE AUTO-PROPELIDO, SOBRE PNEUS, C/ LANCA TELESCOPICA CAP * 35T *</t>
  </si>
  <si>
    <t>LAJE CAPEAMENTO</t>
  </si>
  <si>
    <t xml:space="preserve">GUARDA-RODAS </t>
  </si>
  <si>
    <t>GUARDA-CORPOS</t>
  </si>
  <si>
    <t>GUARDA-CORPO COM CORRIMAO EM FERRO</t>
  </si>
  <si>
    <t>BDI</t>
  </si>
  <si>
    <t>3.2.1</t>
  </si>
  <si>
    <t>3.2.2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</si>
  <si>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</si>
  <si>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</si>
  <si>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</si>
  <si>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</si>
  <si>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</si>
  <si>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</si>
  <si>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</si>
  <si>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</si>
  <si>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</si>
  <si>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</si>
  <si>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</si>
  <si>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</si>
  <si>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</si>
  <si>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</si>
  <si>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</si>
  <si>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</si>
  <si>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</si>
  <si>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4.5.1</t>
  </si>
  <si>
    <t>4.5.2</t>
  </si>
  <si>
    <t>TOTAL PARCIAL</t>
  </si>
  <si>
    <t>TOTAL SERVIÇOS PRELIMINARES</t>
  </si>
  <si>
    <t>SERVIÇOS PRELIMINARES</t>
  </si>
  <si>
    <t>TOTAL INFRA-ESTRUTURA</t>
  </si>
  <si>
    <t>TOTAL MESO-ESTRUTURA</t>
  </si>
  <si>
    <t>TOTAL SUPERESTRUTURA</t>
  </si>
  <si>
    <t>GRUPO GERADOR ACIMA DE * 20 ATE 80KVA * DIESEL,  ACIONAMENTO MANUAL</t>
  </si>
  <si>
    <t>TXKM</t>
  </si>
  <si>
    <t>PINTURA EM ESMALTE SINTETICO EM PECAS METALICAS UTILIZANDO REVOLVER</t>
  </si>
  <si>
    <t>TRANSPORTE COMERCIAL COM CAMINHAO CARROCERIA 9 T, RODOVIA PAVIMENTADA</t>
  </si>
  <si>
    <t>4.2.4</t>
  </si>
  <si>
    <t>MEMÓRIA DE CÁLCULO</t>
  </si>
  <si>
    <t>CONTAINER 220 X 620CM P/ ESCRITORIO  TIPO CANTEIRO OU ALUGUEL CASA</t>
  </si>
  <si>
    <t xml:space="preserve">VIGAS TRANSVERSINAS </t>
  </si>
  <si>
    <t>INSUMOS 10776</t>
  </si>
  <si>
    <t>INSUMOS 10775</t>
  </si>
  <si>
    <t>73994/001</t>
  </si>
  <si>
    <t>COMPACTACAO MECANICA, SEM CONTROLE</t>
  </si>
  <si>
    <t>material residual dentro das ensecadeiras 20% do volume de concreto</t>
  </si>
  <si>
    <t>5.3</t>
  </si>
  <si>
    <t>ENROCAMENTO MANUAL, SEM ARRUMACAO DO MATERIAL</t>
  </si>
  <si>
    <t>ENGENHEIRO  (RESP EXECUÇÃO)</t>
  </si>
  <si>
    <t xml:space="preserve">CORTINAS </t>
  </si>
  <si>
    <t xml:space="preserve">PILARES </t>
  </si>
  <si>
    <t>UNITÁRIO C/ BDI</t>
  </si>
  <si>
    <t>CONTAINER 220 X 620CM TIPO CANTEIRO PARA DEPÓSITO OU ALUGUEL BARRACO</t>
  </si>
  <si>
    <t xml:space="preserve">VIGAS </t>
  </si>
  <si>
    <t>PERFURACAO  COM PERFURATRIZ A PERCUSSAO</t>
  </si>
  <si>
    <t>AÇO CA 50 - 16 MM (CORTADO E DOBRADO)</t>
  </si>
  <si>
    <t>2.8</t>
  </si>
  <si>
    <t>FABRICAÇÃO E MONTAGEM DE ESTRUTURA DE CONCRETO ARMADO PRÉ-MOLDADO</t>
  </si>
  <si>
    <t>4.1.1.1</t>
  </si>
  <si>
    <t>4.1.1.2</t>
  </si>
  <si>
    <t>4.1.1.3</t>
  </si>
  <si>
    <t>4.1.1.4</t>
  </si>
  <si>
    <t>4.1.1.5</t>
  </si>
  <si>
    <t>4.1.1.6</t>
  </si>
  <si>
    <t>4.1.1.7</t>
  </si>
  <si>
    <t>4.1.2.1</t>
  </si>
  <si>
    <t>4.1.2.2</t>
  </si>
  <si>
    <t>4.1.2.3</t>
  </si>
  <si>
    <t>4.1.2.4</t>
  </si>
  <si>
    <t>ARMACAO DE FUNDAÇÕES ACO CA-60, DIAM. 8.0 -</t>
  </si>
  <si>
    <t>LANÇAMENTO , ADENSAMENTO E ACABAMENTO DE CONCRETO</t>
  </si>
  <si>
    <t>2.9</t>
  </si>
  <si>
    <t>FABRICAÇÃO DE FÔRMA PARA PILARES</t>
  </si>
  <si>
    <t>ARMAÇÃO DE PILAR AÇO CA-50 DE 12.5 MM</t>
  </si>
  <si>
    <t>ARMAÇÃO DE PILAR  AÇO CA-60 DE 5.0 MM</t>
  </si>
  <si>
    <t>FABRICAÇÃO DE FÔRMA PARA VIGAS</t>
  </si>
  <si>
    <t>ARMAÇÃO DE VIGA  AÇO CA-60 DE 5.0 MM</t>
  </si>
  <si>
    <t>ARMAÇÃO DE VIGA AÇO CA-50 DE 12.5 MM</t>
  </si>
  <si>
    <t>MONTAGEM E DESMONTAGEM DE FÔRMA DE PILARES</t>
  </si>
  <si>
    <t>MONTAGEM E DESMONTAGEM DE FÔRMA DE VIGA</t>
  </si>
  <si>
    <t>FABRICAÇÃO DE FÔRMA</t>
  </si>
  <si>
    <t xml:space="preserve">MONTAGEM E DESMONTAGEM DE FÔRMA </t>
  </si>
  <si>
    <t>ARMAÇÃO DE  VIGA AÇO CA-50 DE 20.0MM</t>
  </si>
  <si>
    <t>CONCRETO FCK=25MPA,</t>
  </si>
  <si>
    <t>TRANSPORTE COMERCIAL COM CAMINHAO CARROCERIA 9 T, RODOVIA EM LEITO NAT</t>
  </si>
  <si>
    <t>M3/KM</t>
  </si>
  <si>
    <t>ARMAÇÃO DE VIGA AÇO CA-50 DE 8.0 MM</t>
  </si>
  <si>
    <t xml:space="preserve">PLACAS TRELIÇADAS PRE-MOLDADAS PARA PONTE </t>
  </si>
  <si>
    <t>MONTAGEM E DESMONTAGEM DE FÔRMA DE LAJE</t>
  </si>
  <si>
    <t>FABRICAÇÃO DE FÔRMA PARA LAJE</t>
  </si>
  <si>
    <t>ARMAÇÃO DE LAJE</t>
  </si>
  <si>
    <t>ESPALHAMENTO DE MATERIAL</t>
  </si>
  <si>
    <t>2.10</t>
  </si>
  <si>
    <t>2.11</t>
  </si>
  <si>
    <t>2.12</t>
  </si>
  <si>
    <t>2.13</t>
  </si>
  <si>
    <t>3.1.6</t>
  </si>
  <si>
    <t>3.1.7</t>
  </si>
  <si>
    <t>3.1.8</t>
  </si>
  <si>
    <t>3.1.9</t>
  </si>
  <si>
    <t>3.1.10</t>
  </si>
  <si>
    <t>3.2.6</t>
  </si>
  <si>
    <t>3.2.7</t>
  </si>
  <si>
    <t>3.2.8</t>
  </si>
  <si>
    <t>3.2.9</t>
  </si>
  <si>
    <t>3.2.10</t>
  </si>
  <si>
    <t>3.3.7</t>
  </si>
  <si>
    <t>3.3.8</t>
  </si>
  <si>
    <t>3.3.9</t>
  </si>
  <si>
    <t>3.3.10</t>
  </si>
  <si>
    <t>4.1.1.8</t>
  </si>
  <si>
    <t>4.1.1.9</t>
  </si>
  <si>
    <t>4.1.1.10</t>
  </si>
  <si>
    <t>4.1.2.5</t>
  </si>
  <si>
    <t>4.1.2.6</t>
  </si>
  <si>
    <t>4.1.2.7</t>
  </si>
  <si>
    <t>4.2.5</t>
  </si>
  <si>
    <t>4.2.6</t>
  </si>
  <si>
    <t>4.2.7</t>
  </si>
  <si>
    <t>4.2.8</t>
  </si>
  <si>
    <t>4.2.9</t>
  </si>
  <si>
    <t>4.3.4</t>
  </si>
  <si>
    <t>4.3.5</t>
  </si>
  <si>
    <t>4.3.6</t>
  </si>
  <si>
    <t>4.3.7</t>
  </si>
  <si>
    <t>4.3.8</t>
  </si>
  <si>
    <t>4.3.9</t>
  </si>
  <si>
    <t>4.3.10</t>
  </si>
  <si>
    <t>4.4.6</t>
  </si>
  <si>
    <t>4.4.7</t>
  </si>
  <si>
    <t>4.4.8</t>
  </si>
  <si>
    <t>4.4.9</t>
  </si>
  <si>
    <t>4.4.10</t>
  </si>
  <si>
    <t>5.4</t>
  </si>
  <si>
    <t>TRANSPORTE COMERCIAL COM CAMINHAO BASCULANTE 6 M3, RODOVIA PAVIMENTADA AREIA</t>
  </si>
  <si>
    <t>TRANSPORTE COMERCIAL COM CAMINHAO BASCULANTE 6 M3, RODOVIA EM LEITO NAT BRITA</t>
  </si>
  <si>
    <t>TRANSPORTE COMERCIAL COM CAMINHAO BASCULANTE 6 M3, RODOVIA PAVIMENTADA BRITA</t>
  </si>
  <si>
    <t>2.14</t>
  </si>
  <si>
    <t>2.15</t>
  </si>
  <si>
    <t>TRANSPORTE COMERCIAL COM CAMINHAO BASCULANTE 6 M3, RODOVIA EM LEITO NAT AREIA</t>
  </si>
  <si>
    <t>3.1.11</t>
  </si>
  <si>
    <t>3.1.12</t>
  </si>
  <si>
    <t>3.2.11</t>
  </si>
  <si>
    <t>3.2.12</t>
  </si>
  <si>
    <t>3.3.11</t>
  </si>
  <si>
    <t>3.3.12</t>
  </si>
  <si>
    <t>FORMAS MANUSEÁVEIS</t>
  </si>
  <si>
    <t>4.1.1.11</t>
  </si>
  <si>
    <t>4.1.2.8</t>
  </si>
  <si>
    <t>4.2.10</t>
  </si>
  <si>
    <t>4.2.11</t>
  </si>
  <si>
    <t>4.3.11</t>
  </si>
  <si>
    <t>4.3.12</t>
  </si>
  <si>
    <t>4.4.11</t>
  </si>
  <si>
    <t>4.4.12</t>
  </si>
  <si>
    <t>gaiola dupla de 8.0 c/ 20cm</t>
  </si>
  <si>
    <t>malha fe 5.0 c/20 + fe 8.0 c /20 com 2,00m</t>
  </si>
  <si>
    <t>INFRA- ESTRUTURA EM FUNDAÇÕES PROFUNDAS</t>
  </si>
  <si>
    <t>MESO-ESTRUTURA EM CONCRETO ARMADO</t>
  </si>
  <si>
    <t>SUPERESTRUTURA EM PRE-MOLDADOS E CONCRETO ARMADO</t>
  </si>
  <si>
    <t>2.16</t>
  </si>
  <si>
    <t>ESCAVACAO MECANICA DE VALA EM MATERIAL 2A. CATEGORIA  ATE 2,00</t>
  </si>
  <si>
    <t xml:space="preserve">TRANSPORTE COMERCIAL COM CAMINHAO CARROCERIA 9 T, RODOVIA PAVIMENTADA, CIM, FER, </t>
  </si>
  <si>
    <t xml:space="preserve">TRANSPORTE COMERCIAL COM CAMINHAO CARROCERIA 9 T, RODOVIA EM LEITO NAT CIM, FE, </t>
  </si>
  <si>
    <t>ARMAÇÃO DE VIGA  AÇO CA-60 DE 8.0 MM</t>
  </si>
  <si>
    <t>3.2.13</t>
  </si>
  <si>
    <t>3.2.14</t>
  </si>
  <si>
    <t>ENSECADEIRA DE MADEIRA COM PAREDE DUPLA OU SIMILAR</t>
  </si>
  <si>
    <t>5,00m de largura x30,00m de comprimento</t>
  </si>
  <si>
    <t>2,50m largura x 1,00m de altura</t>
  </si>
  <si>
    <t>6,00m x 20,00 x 2,00m x 2 lados</t>
  </si>
  <si>
    <t>ensecadeiras de terra 15,00 x 40,00 x 2,00</t>
  </si>
  <si>
    <t>3,14 x 1,50 x 24</t>
  </si>
  <si>
    <t>12 fundações x 6 furos</t>
  </si>
  <si>
    <t>12 x 6 x 2,00m x 1,60kg/m</t>
  </si>
  <si>
    <t>3,14 x 1,50² / 4 x 24,00</t>
  </si>
  <si>
    <t>2 viagens de 30 km x 9 T</t>
  </si>
  <si>
    <t>2 viagens de 100 km x 9 T</t>
  </si>
  <si>
    <t>6 viagens de 30 km x 6 m3</t>
  </si>
  <si>
    <t>6 viagens de 600 km x 6 m3</t>
  </si>
  <si>
    <t>6 viagens de 100 km x 6 m3</t>
  </si>
  <si>
    <t>média perimetro forma x altura x quant = 1,15x4,00x8 + 3,14 x 2,00 x 4</t>
  </si>
  <si>
    <t>estribo 5.0 c/15  = 4,00 / 0,15 x 2,05m x 8 x 0,16kg/m + estr c/ 10 = 2,00 /0,10 x 2,35 x 4 x 0,16</t>
  </si>
  <si>
    <t>12 fe 12.5mm x 8,00m x 4 x 1,00kg/m + 12 x 7,00 x 4 x 1,00 + 16 x 7,00 x 4 x 1,00</t>
  </si>
  <si>
    <t>media da secção x altura x quant = 0,218 x 4,00 x 8 + 0,75² x 3,14/4 x 2,00 x4</t>
  </si>
  <si>
    <t>1 viagem de 30 km x 9 T</t>
  </si>
  <si>
    <t>1 viagem de 100 km x 9 T</t>
  </si>
  <si>
    <t>2 viagens de 30 km x 6 m3</t>
  </si>
  <si>
    <t>2 viagens de 600 km x 6 m3</t>
  </si>
  <si>
    <t>2 viagens de 100 km x 6 m3</t>
  </si>
  <si>
    <t>5 meses x 12 horas</t>
  </si>
  <si>
    <t>média perimetro forma x altura x quant = (1,40x2 + 0,75 )x5,00 x 2 + (0,60x2 + 0,75 )x5,00 x 2</t>
  </si>
  <si>
    <t>estribo 5.0 c/10  = 5,00 / 0,10 x 4,30m x 2 x 0,16kg/m + estr c/ 15 = 5,00 /0,20 x 2,70 x 2 x 0,16</t>
  </si>
  <si>
    <t>armadura de alma 6 fe 8.0 em cada viga = 6 x 5,00 x 2 x 0,40kg/m</t>
  </si>
  <si>
    <t>fe negativo viga maior e armadura viga menor = (4 x 6,00 x 2 + 6 x 6,00 x 2) x 1,0kg/m</t>
  </si>
  <si>
    <t>8 fe 20.0 viga maior = 8 x 6,00 x 2 x 2,47kg/m</t>
  </si>
  <si>
    <t>secção x altura x quant = 1,40 x 0,75 x 5,00 x 2 + 0,60 x 0,75 x 5,00 x 2</t>
  </si>
  <si>
    <t>(15,00 + 13,80) x 2 x 4,00m</t>
  </si>
  <si>
    <t>ferro 5.0 c/20 vertical = 15,00/0,20 x 5,00 x 4 x 0,16</t>
  </si>
  <si>
    <t>fe 8.0 c/ 15 horizontal = 4,00 /0,15 x 15,00 x 4 x 0,40</t>
  </si>
  <si>
    <t>0,30 x 4,00 x 13,80 x 2</t>
  </si>
  <si>
    <t>5 viagens de 30 km x 6 m3</t>
  </si>
  <si>
    <t>5 viagens de 600 km x 6 m3</t>
  </si>
  <si>
    <t>5 viagens de 100 km x 6 m3</t>
  </si>
  <si>
    <t>(2 x 0,70 + 0,25) x 30,00 x 4</t>
  </si>
  <si>
    <t>estribo fe 5.0 c/10 = 30,00/0,10 x 3,40 x 4 x 0,16</t>
  </si>
  <si>
    <t>fe negativo 6 fe 12.5 = 6 x 30,00 x 1,00kg/m x 4</t>
  </si>
  <si>
    <t>9 fe 20.0mm = 9 x 30,00 x 4 um x 2,47kg/m</t>
  </si>
  <si>
    <t>0,25x0,70x30,00x4</t>
  </si>
  <si>
    <t xml:space="preserve"> 4 x 8:00</t>
  </si>
  <si>
    <t>21 x 2,50t/m3 /9 = 6 viagens de 600 km x 9T</t>
  </si>
  <si>
    <t>21 x 2,50t/m3 /9 = 6 viagens de 30 km x 9T</t>
  </si>
  <si>
    <t>5,00x 30,00</t>
  </si>
  <si>
    <t>150,00 x 5,16 kg/m2</t>
  </si>
  <si>
    <t>0,04 x 150,00</t>
  </si>
  <si>
    <t>6 x 2,5  / 9 = 2 viagens de 600 km x 9 T</t>
  </si>
  <si>
    <t>perimetro da laje x altura = (2 x 30,00 + 2 x 5,00) x 0,22</t>
  </si>
  <si>
    <t>150,00 x 0,18</t>
  </si>
  <si>
    <t>4 viagens de 30 km x 6 m3</t>
  </si>
  <si>
    <t>4 viagens de 600 km x 6 m3</t>
  </si>
  <si>
    <t>4 viagens de 100 km x 6 m3</t>
  </si>
  <si>
    <t>0,70 x 2 x 15,00 x 2</t>
  </si>
  <si>
    <t>15,00/ 0,20 x 1,90m x 2 x 0,16</t>
  </si>
  <si>
    <t>0,30 x 0,70 x 15,00 x 2</t>
  </si>
  <si>
    <t>1 viagem de 30 km x 6 m3</t>
  </si>
  <si>
    <t>1 viagem de 600 km x 6 m3</t>
  </si>
  <si>
    <t>1 viagem de 100 km x 6 m3</t>
  </si>
  <si>
    <t>1 x 30,00m</t>
  </si>
  <si>
    <t>30,00 x 1,00</t>
  </si>
  <si>
    <t>6 fe 12.5 = 6 x 1,0 x 15 x 2 + 6 x 5,00 x 2</t>
  </si>
  <si>
    <t>0,20 x 2 x 30,00 x 3</t>
  </si>
  <si>
    <t>30,00 /0,20 x 1,00 x 3 x 0,16</t>
  </si>
  <si>
    <t>2 x 30,00 x 3 x 0,62 kg/m (fe 10.0)</t>
  </si>
  <si>
    <t>espessura média x altura x compr = 0,175 x 0,20 x 30,00 x 3</t>
  </si>
  <si>
    <t>5 meses</t>
  </si>
  <si>
    <t>120:00/mês x 5 meses</t>
  </si>
  <si>
    <t>CONCRETO FCK=30MPA,</t>
  </si>
  <si>
    <t>GUINDASTE HIDRÁULICO AUTOPROPELIDO</t>
  </si>
  <si>
    <t>CHP</t>
  </si>
  <si>
    <t>DISTÂNCIA CAMPINA ATÉ OBRA IDA E VOLTA = 10 KM (BRITA, CIMENTO E FERRO, AREIÃO, PRÉMOLDADOS..)</t>
  </si>
  <si>
    <t>CONCRETO FCK=40MPA,</t>
  </si>
  <si>
    <t>DISTANCIA CAMPINA ATÉ SANTA MARIA  = 320 KM (PRÉ-MOLDADOS )</t>
  </si>
  <si>
    <t>DISTANCIA CAMPINA ATÉ SANTA ROSA  = 50 KM (BRITA, CIMENTO, FERROS, AREIA )</t>
  </si>
  <si>
    <t xml:space="preserve">LONGARINAS DE CONCRETO ARMADO PRÉ-MOLDADO </t>
  </si>
  <si>
    <t>DEMOLIÇÃO DE CONCRETO ARMADO SEM TRANSPORTE</t>
  </si>
  <si>
    <t>DEMOLIÇÕES</t>
  </si>
  <si>
    <t>1.</t>
  </si>
  <si>
    <t>2.</t>
  </si>
  <si>
    <t>3.</t>
  </si>
  <si>
    <t>4.</t>
  </si>
  <si>
    <t>4.6</t>
  </si>
  <si>
    <t>4.7</t>
  </si>
  <si>
    <t>4.8</t>
  </si>
  <si>
    <t>4.9</t>
  </si>
  <si>
    <t>5.</t>
  </si>
  <si>
    <t>6.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</si>
  <si>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</si>
  <si>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</si>
  <si>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</si>
  <si>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</si>
  <si>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</si>
  <si>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</si>
  <si>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</si>
  <si>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</si>
  <si>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</si>
  <si>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</t>
  </si>
  <si>
    <t>7.1</t>
  </si>
  <si>
    <t>7.2</t>
  </si>
  <si>
    <t>7.3</t>
  </si>
  <si>
    <t>7.4</t>
  </si>
  <si>
    <t>7.5</t>
  </si>
  <si>
    <t>7.6</t>
  </si>
  <si>
    <t>SUB-TOTAL 1</t>
  </si>
  <si>
    <t>SUB-TOTAL 7</t>
  </si>
  <si>
    <t>SUB-TOTAL 6</t>
  </si>
  <si>
    <t>SUB-TOTAL 5</t>
  </si>
  <si>
    <t>SUB-TOTAL 4</t>
  </si>
  <si>
    <t>SUB-TOTAL 3</t>
  </si>
  <si>
    <t>SUB-TOTAL 2</t>
  </si>
  <si>
    <t>TRANSPORTE COMERCIAL COM CAMINHAO BASCULANTE 6 M3, RODOVIA EM LEITO NATURAL</t>
  </si>
  <si>
    <t>TRANSPORTE COMERCIAL COM CAMINHAO BASCULANTE 6 M3, RODOVIA PAVIMENTADA</t>
  </si>
  <si>
    <t>CONCRETO FCK=25MPA, VIRADO EM BETONEIRA, SEM LANCAMENTO</t>
  </si>
  <si>
    <t xml:space="preserve">tabela SINAPI -                  JUNHO-2017 </t>
  </si>
  <si>
    <t>___________________________</t>
  </si>
  <si>
    <t>_______________________</t>
  </si>
  <si>
    <t xml:space="preserve">             Rodrigo Paim Lopes</t>
  </si>
  <si>
    <t>Lauro Scherer</t>
  </si>
  <si>
    <t xml:space="preserve">      Engº Civil – CREA/RS 201612</t>
  </si>
  <si>
    <t>Prefeito Municipal</t>
  </si>
  <si>
    <t xml:space="preserve">            Matrícula P.M.T. nº 643</t>
  </si>
  <si>
    <t>Toropi - RS</t>
  </si>
  <si>
    <t>TOTAL DO PERÍODO</t>
  </si>
  <si>
    <t>TOTAL ACUMULADO</t>
  </si>
  <si>
    <t>Prefeitura Municipal de Toropi - RS</t>
  </si>
  <si>
    <r>
      <t>Sede</t>
    </r>
    <r>
      <rPr>
        <sz val="8"/>
        <rFont val="Times New Roman"/>
        <family val="1"/>
      </rPr>
      <t>: Rua Fernando Ferrari, 235 – Centro – Toropi – RS – CEP 97418-000 – Fone/Fax: (55) 3276 7011 – E-mail: toropi@toropi.rs.gov.br</t>
    </r>
  </si>
  <si>
    <t>Item</t>
  </si>
  <si>
    <t>Discriminação dos Serviços</t>
  </si>
  <si>
    <t>Total</t>
  </si>
  <si>
    <t>MÊS 1</t>
  </si>
  <si>
    <t>Valor</t>
  </si>
  <si>
    <t>Toropi, junho de 2017</t>
  </si>
  <si>
    <t xml:space="preserve">                 Toropi - RS</t>
  </si>
  <si>
    <t>Toropi, Julho de 2017.</t>
  </si>
  <si>
    <r>
      <t xml:space="preserve">                      Sede</t>
    </r>
    <r>
      <rPr>
        <sz val="8"/>
        <rFont val="Times New Roman"/>
        <family val="1"/>
      </rPr>
      <t>: Rua Fernando Ferrari, 235 – Centro – Toropi – RS – CEP 97418-000 – Fone/Fax: (55) 3276 7011 – E-mail: toropi@toropi.rs.gov.br</t>
    </r>
  </si>
  <si>
    <t xml:space="preserve">OBRA: </t>
  </si>
  <si>
    <t>LOCAL:</t>
  </si>
  <si>
    <t>ORÇAMENTO QUANTITATIVO</t>
  </si>
  <si>
    <t>Recuperação do Piso em concreto armado pré-moldado</t>
  </si>
  <si>
    <t>Balneário Passo do Angico, Interior de Toropi-RS</t>
  </si>
  <si>
    <t>CRONOGRAMA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</si>
</sst>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&quot;R$&quot;\ #,##0.00"/>
  </numFmts>
  <fonts count="25">
    <font>
      <sz val="10"/>
      <color indexed="8"/>
      <name val="Arial"/>
    </font>
    <font>
      <sz val="7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sz val="18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/>
    <xf numFmtId="164" fontId="11" fillId="0" borderId="0"/>
  </cellStyleXfs>
  <cellXfs count="163">
    <xf numFmtId="0" fontId="0" fillId="0" borderId="0" xfId="0"/>
    <xf numFmtId="0" fontId="3" fillId="0" borderId="0" xfId="0" applyFont="1"/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1" fillId="0" borderId="6" xfId="0" applyFont="1" applyBorder="1"/>
    <xf numFmtId="4" fontId="9" fillId="0" borderId="6" xfId="0" applyNumberFormat="1" applyFont="1" applyBorder="1"/>
    <xf numFmtId="0" fontId="9" fillId="0" borderId="6" xfId="0" applyFont="1" applyBorder="1"/>
    <xf numFmtId="4" fontId="9" fillId="0" borderId="6" xfId="0" applyNumberFormat="1" applyFont="1" applyBorder="1" applyAlignment="1">
      <alignment horizontal="right"/>
    </xf>
    <xf numFmtId="4" fontId="7" fillId="0" borderId="6" xfId="0" applyNumberFormat="1" applyFont="1" applyFill="1" applyBorder="1" applyAlignment="1" applyProtection="1">
      <alignment horizontal="right" vertical="center"/>
      <protection locked="0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2" xfId="0" applyFont="1" applyBorder="1"/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9" fillId="0" borderId="5" xfId="0" applyFont="1" applyFill="1" applyBorder="1" applyAlignment="1" applyProtection="1">
      <alignment horizontal="center" vertical="top"/>
      <protection locked="0"/>
    </xf>
    <xf numFmtId="4" fontId="9" fillId="0" borderId="5" xfId="0" applyNumberFormat="1" applyFont="1" applyFill="1" applyBorder="1" applyAlignment="1" applyProtection="1">
      <alignment horizontal="right" vertical="center"/>
      <protection locked="0"/>
    </xf>
    <xf numFmtId="4" fontId="9" fillId="0" borderId="6" xfId="0" applyNumberFormat="1" applyFont="1" applyFill="1" applyBorder="1" applyAlignment="1" applyProtection="1">
      <alignment horizontal="right" vertical="top"/>
      <protection locked="0"/>
    </xf>
    <xf numFmtId="0" fontId="9" fillId="0" borderId="6" xfId="0" applyFont="1" applyFill="1" applyBorder="1" applyAlignment="1" applyProtection="1">
      <alignment horizontal="center" vertical="top"/>
      <protection locked="0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2" xfId="0" applyNumberFormat="1" applyFont="1" applyFill="1" applyBorder="1" applyAlignment="1" applyProtection="1">
      <alignment horizontal="right" vertical="center"/>
      <protection locked="0"/>
    </xf>
    <xf numFmtId="4" fontId="7" fillId="0" borderId="6" xfId="0" applyNumberFormat="1" applyFont="1" applyFill="1" applyBorder="1" applyAlignment="1" applyProtection="1">
      <alignment horizontal="right" vertical="top"/>
      <protection locked="0"/>
    </xf>
    <xf numFmtId="4" fontId="7" fillId="0" borderId="2" xfId="0" applyNumberFormat="1" applyFont="1" applyFill="1" applyBorder="1" applyAlignment="1" applyProtection="1">
      <alignment horizontal="righ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center" vertical="top"/>
      <protection locked="0"/>
    </xf>
    <xf numFmtId="4" fontId="7" fillId="0" borderId="5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/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4" fontId="2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/>
    <xf numFmtId="0" fontId="7" fillId="0" borderId="1" xfId="0" applyFont="1" applyFill="1" applyBorder="1" applyAlignment="1" applyProtection="1">
      <alignment vertical="top"/>
      <protection locked="0"/>
    </xf>
    <xf numFmtId="0" fontId="7" fillId="0" borderId="6" xfId="0" applyFont="1" applyFill="1" applyBorder="1" applyAlignment="1" applyProtection="1">
      <alignment vertical="top"/>
      <protection locked="0"/>
    </xf>
    <xf numFmtId="0" fontId="9" fillId="0" borderId="7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/>
    <xf numFmtId="0" fontId="7" fillId="0" borderId="5" xfId="0" applyFont="1" applyFill="1" applyBorder="1" applyAlignment="1" applyProtection="1">
      <alignment horizontal="center" vertical="top"/>
      <protection locked="0"/>
    </xf>
    <xf numFmtId="0" fontId="9" fillId="0" borderId="5" xfId="0" applyFont="1" applyBorder="1"/>
    <xf numFmtId="0" fontId="9" fillId="0" borderId="0" xfId="0" applyFont="1"/>
    <xf numFmtId="0" fontId="7" fillId="0" borderId="5" xfId="0" applyFont="1" applyFill="1" applyBorder="1" applyAlignment="1">
      <alignment horizontal="center"/>
    </xf>
    <xf numFmtId="0" fontId="7" fillId="0" borderId="0" xfId="0" applyFont="1"/>
    <xf numFmtId="4" fontId="9" fillId="0" borderId="0" xfId="0" applyNumberFormat="1" applyFont="1"/>
    <xf numFmtId="4" fontId="9" fillId="0" borderId="0" xfId="0" applyNumberFormat="1" applyFont="1" applyAlignment="1">
      <alignment horizontal="right"/>
    </xf>
    <xf numFmtId="0" fontId="6" fillId="0" borderId="0" xfId="0" applyFont="1" applyFill="1" applyAlignment="1" applyProtection="1">
      <alignment vertical="top"/>
      <protection locked="0"/>
    </xf>
    <xf numFmtId="0" fontId="6" fillId="0" borderId="0" xfId="0" applyFont="1" applyAlignment="1"/>
    <xf numFmtId="0" fontId="1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/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4" fontId="7" fillId="0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4" fontId="9" fillId="0" borderId="1" xfId="0" applyNumberFormat="1" applyFont="1" applyFill="1" applyBorder="1" applyAlignment="1" applyProtection="1">
      <alignment horizontal="right" vertical="top"/>
      <protection locked="0"/>
    </xf>
    <xf numFmtId="4" fontId="10" fillId="0" borderId="1" xfId="0" applyNumberFormat="1" applyFont="1" applyFill="1" applyBorder="1" applyAlignment="1" applyProtection="1">
      <alignment horizontal="right" vertical="top"/>
      <protection locked="0"/>
    </xf>
    <xf numFmtId="4" fontId="2" fillId="0" borderId="1" xfId="0" applyNumberFormat="1" applyFont="1" applyFill="1" applyBorder="1" applyAlignment="1" applyProtection="1">
      <alignment horizontal="right" vertical="top"/>
      <protection locked="0"/>
    </xf>
    <xf numFmtId="4" fontId="7" fillId="0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46" fontId="0" fillId="0" borderId="0" xfId="0" applyNumberFormat="1"/>
    <xf numFmtId="0" fontId="9" fillId="0" borderId="1" xfId="0" applyFont="1" applyBorder="1"/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4" fontId="12" fillId="0" borderId="5" xfId="0" applyNumberFormat="1" applyFont="1" applyFill="1" applyBorder="1" applyAlignment="1" applyProtection="1">
      <alignment horizontal="right" vertical="top"/>
      <protection locked="0"/>
    </xf>
    <xf numFmtId="4" fontId="12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164" fontId="11" fillId="0" borderId="0" xfId="1"/>
    <xf numFmtId="164" fontId="13" fillId="0" borderId="0" xfId="1" applyFont="1" applyAlignment="1">
      <alignment horizontal="justify"/>
    </xf>
    <xf numFmtId="164" fontId="14" fillId="0" borderId="0" xfId="1" applyFont="1" applyAlignment="1">
      <alignment horizontal="left"/>
    </xf>
    <xf numFmtId="164" fontId="14" fillId="0" borderId="0" xfId="1" applyFont="1" applyAlignment="1">
      <alignment horizontal="center"/>
    </xf>
    <xf numFmtId="164" fontId="15" fillId="0" borderId="0" xfId="0" applyNumberFormat="1" applyFont="1"/>
    <xf numFmtId="164" fontId="16" fillId="0" borderId="0" xfId="2" applyFont="1" applyAlignment="1">
      <alignment horizontal="left"/>
    </xf>
    <xf numFmtId="164" fontId="17" fillId="0" borderId="0" xfId="2" applyFont="1" applyAlignment="1">
      <alignment horizontal="center"/>
    </xf>
    <xf numFmtId="164" fontId="17" fillId="0" borderId="0" xfId="2" applyFont="1" applyAlignment="1">
      <alignment horizontal="left"/>
    </xf>
    <xf numFmtId="164" fontId="19" fillId="0" borderId="0" xfId="1" applyFont="1"/>
    <xf numFmtId="164" fontId="20" fillId="0" borderId="14" xfId="0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164" fontId="21" fillId="0" borderId="16" xfId="0" applyNumberFormat="1" applyFont="1" applyFill="1" applyBorder="1"/>
    <xf numFmtId="164" fontId="10" fillId="0" borderId="2" xfId="1" applyFont="1" applyFill="1" applyBorder="1"/>
    <xf numFmtId="10" fontId="2" fillId="0" borderId="5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10" fontId="2" fillId="0" borderId="5" xfId="1" applyNumberFormat="1" applyFont="1" applyFill="1" applyBorder="1"/>
    <xf numFmtId="165" fontId="2" fillId="0" borderId="17" xfId="1" applyNumberFormat="1" applyFont="1" applyFill="1" applyBorder="1" applyAlignment="1">
      <alignment horizontal="center"/>
    </xf>
    <xf numFmtId="164" fontId="21" fillId="0" borderId="18" xfId="0" applyNumberFormat="1" applyFont="1" applyFill="1" applyBorder="1"/>
    <xf numFmtId="165" fontId="2" fillId="0" borderId="19" xfId="1" applyNumberFormat="1" applyFont="1" applyFill="1" applyBorder="1" applyAlignment="1">
      <alignment horizontal="center"/>
    </xf>
    <xf numFmtId="164" fontId="22" fillId="0" borderId="18" xfId="0" applyNumberFormat="1" applyFont="1" applyFill="1" applyBorder="1"/>
    <xf numFmtId="164" fontId="21" fillId="2" borderId="18" xfId="0" applyNumberFormat="1" applyFont="1" applyFill="1" applyBorder="1"/>
    <xf numFmtId="164" fontId="10" fillId="2" borderId="5" xfId="1" applyFont="1" applyFill="1" applyBorder="1"/>
    <xf numFmtId="10" fontId="10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0" fontId="2" fillId="2" borderId="5" xfId="1" applyNumberFormat="1" applyFont="1" applyFill="1" applyBorder="1"/>
    <xf numFmtId="164" fontId="21" fillId="2" borderId="20" xfId="0" applyNumberFormat="1" applyFont="1" applyFill="1" applyBorder="1"/>
    <xf numFmtId="164" fontId="10" fillId="2" borderId="21" xfId="1" applyFont="1" applyFill="1" applyBorder="1"/>
    <xf numFmtId="10" fontId="10" fillId="2" borderId="21" xfId="1" applyNumberFormat="1" applyFont="1" applyFill="1" applyBorder="1" applyAlignment="1">
      <alignment horizontal="center"/>
    </xf>
    <xf numFmtId="165" fontId="10" fillId="2" borderId="21" xfId="1" applyNumberFormat="1" applyFont="1" applyFill="1" applyBorder="1" applyAlignment="1">
      <alignment horizontal="center"/>
    </xf>
    <xf numFmtId="10" fontId="10" fillId="2" borderId="21" xfId="1" applyNumberFormat="1" applyFont="1" applyFill="1" applyBorder="1"/>
    <xf numFmtId="164" fontId="10" fillId="2" borderId="15" xfId="1" applyNumberFormat="1" applyFont="1" applyFill="1" applyBorder="1" applyAlignment="1">
      <alignment horizontal="center"/>
    </xf>
    <xf numFmtId="164" fontId="23" fillId="0" borderId="0" xfId="0" applyNumberFormat="1" applyFont="1"/>
    <xf numFmtId="165" fontId="10" fillId="2" borderId="19" xfId="1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/>
    <xf numFmtId="0" fontId="6" fillId="0" borderId="7" xfId="0" applyFont="1" applyFill="1" applyBorder="1" applyAlignment="1" applyProtection="1">
      <alignment vertical="top"/>
      <protection locked="0"/>
    </xf>
    <xf numFmtId="164" fontId="16" fillId="0" borderId="0" xfId="2" applyFont="1" applyAlignment="1">
      <alignment horizontal="center"/>
    </xf>
    <xf numFmtId="164" fontId="24" fillId="0" borderId="0" xfId="1" applyFont="1"/>
    <xf numFmtId="0" fontId="6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Alignment="1">
      <alignment horizontal="center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>
      <alignment horizontal="left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4" fontId="7" fillId="0" borderId="5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 applyProtection="1">
      <alignment horizontal="center" vertical="top"/>
      <protection locked="0"/>
    </xf>
    <xf numFmtId="4" fontId="7" fillId="0" borderId="6" xfId="0" applyNumberFormat="1" applyFont="1" applyFill="1" applyBorder="1" applyAlignment="1" applyProtection="1">
      <alignment horizontal="center" vertical="top"/>
      <protection locked="0"/>
    </xf>
    <xf numFmtId="4" fontId="7" fillId="0" borderId="2" xfId="0" applyNumberFormat="1" applyFont="1" applyFill="1" applyBorder="1" applyAlignment="1" applyProtection="1">
      <alignment horizontal="center" vertical="top"/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64" fontId="20" fillId="0" borderId="8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106680</xdr:rowOff>
    </xdr:from>
    <xdr:to>
      <xdr:col>1</xdr:col>
      <xdr:colOff>508635</xdr:colOff>
      <xdr:row>4</xdr:row>
      <xdr:rowOff>5715</xdr:rowOff>
    </xdr:to>
    <xdr:pic>
      <xdr:nvPicPr>
        <xdr:cNvPr id="2" name="Imagem 1" descr="toropi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106680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609600</xdr:colOff>
      <xdr:row>5</xdr:row>
      <xdr:rowOff>114299</xdr:rowOff>
    </xdr:to>
    <xdr:pic>
      <xdr:nvPicPr>
        <xdr:cNvPr id="2" name="Imagem 1" descr="toropi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112395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8"/>
  <sheetViews>
    <sheetView topLeftCell="A19" zoomScaleNormal="100" workbookViewId="0">
      <selection activeCell="A4" sqref="A4:P4"/>
    </sheetView>
  </sheetViews>
  <sheetFormatPr defaultColWidth="9.140625" defaultRowHeight="12.75"/>
  <cols>
    <col min="1" max="5" width="9.140625" customWidth="1"/>
    <col min="6" max="6" width="36.7109375" customWidth="1"/>
    <col min="7" max="16" width="9.140625" customWidth="1"/>
  </cols>
  <sheetData>
    <row r="1" spans="1:16" s="1" customFormat="1" ht="15.75">
      <c r="A1" s="133" t="s">
        <v>105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s="1" customFormat="1">
      <c r="A2" s="134">
        <f>orça!A5</f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s="1" customFormat="1">
      <c r="A3" s="135">
        <f>orça!A8</f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1" customFormat="1">
      <c r="A4" s="134">
        <f>orça!A9</f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s="1" customForma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s="1" customFormat="1">
      <c r="A6" s="79" t="s">
        <v>306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s="1" customFormat="1">
      <c r="A7" s="79" t="s">
        <v>308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s="1" customFormat="1">
      <c r="A8" s="79" t="s">
        <v>309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1" customForma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1" spans="1:16">
      <c r="A11" s="139" t="s">
        <v>48</v>
      </c>
      <c r="B11" s="140" t="s">
        <v>47</v>
      </c>
      <c r="C11" s="140"/>
      <c r="D11" s="140"/>
      <c r="E11" s="140"/>
      <c r="F11" s="140"/>
      <c r="G11" s="141" t="s">
        <v>1</v>
      </c>
      <c r="H11" s="139" t="s">
        <v>2</v>
      </c>
    </row>
    <row r="12" spans="1:16">
      <c r="A12" s="139"/>
      <c r="B12" s="140"/>
      <c r="C12" s="140"/>
      <c r="D12" s="140"/>
      <c r="E12" s="140"/>
      <c r="F12" s="140"/>
      <c r="G12" s="141"/>
      <c r="H12" s="139"/>
    </row>
    <row r="13" spans="1:16">
      <c r="A13" s="139"/>
      <c r="B13" s="140"/>
      <c r="C13" s="140"/>
      <c r="D13" s="140"/>
      <c r="E13" s="140"/>
      <c r="F13" s="140"/>
      <c r="G13" s="141"/>
      <c r="H13" s="139"/>
    </row>
    <row r="14" spans="1:16">
      <c r="A14" s="4">
        <v>1</v>
      </c>
      <c r="B14" s="5" t="s">
        <v>96</v>
      </c>
      <c r="C14" s="6"/>
      <c r="D14" s="6"/>
      <c r="E14" s="6"/>
      <c r="F14" s="6"/>
      <c r="G14" s="7"/>
      <c r="H14" s="8"/>
    </row>
    <row r="15" spans="1:16">
      <c r="A15" s="4"/>
      <c r="B15" s="5"/>
      <c r="C15" s="6"/>
      <c r="D15" s="6"/>
      <c r="E15" s="6"/>
      <c r="F15" s="6"/>
      <c r="G15" s="7"/>
      <c r="H15" s="8"/>
    </row>
    <row r="16" spans="1:16">
      <c r="A16" s="4" t="s">
        <v>8</v>
      </c>
      <c r="B16" s="5" t="s">
        <v>28</v>
      </c>
      <c r="C16" s="8"/>
      <c r="D16" s="8"/>
      <c r="E16" s="8"/>
      <c r="F16" s="8"/>
      <c r="G16" s="7"/>
      <c r="H16" s="13"/>
    </row>
    <row r="17" spans="1:11">
      <c r="A17" s="12" t="s">
        <v>9</v>
      </c>
      <c r="B17" s="14" t="s">
        <v>115</v>
      </c>
      <c r="C17" s="8"/>
      <c r="D17" s="8"/>
      <c r="E17" s="8"/>
      <c r="F17" s="15"/>
      <c r="G17" s="16">
        <v>60</v>
      </c>
      <c r="H17" s="17" t="s">
        <v>32</v>
      </c>
      <c r="I17" s="1" t="s">
        <v>257</v>
      </c>
      <c r="J17" s="1"/>
      <c r="K17" s="1"/>
    </row>
    <row r="18" spans="1:11">
      <c r="A18" s="12"/>
      <c r="B18" s="14"/>
      <c r="C18" s="8"/>
      <c r="D18" s="8"/>
      <c r="E18" s="8"/>
      <c r="F18" s="8"/>
      <c r="G18" s="19"/>
      <c r="H18" s="20"/>
      <c r="J18" s="1"/>
      <c r="K18" s="1"/>
    </row>
    <row r="19" spans="1:11">
      <c r="A19" s="4" t="s">
        <v>10</v>
      </c>
      <c r="B19" s="5" t="s">
        <v>29</v>
      </c>
      <c r="C19" s="8"/>
      <c r="D19" s="8"/>
      <c r="E19" s="8"/>
      <c r="F19" s="8"/>
      <c r="G19" s="7"/>
      <c r="H19" s="13"/>
      <c r="J19" s="1"/>
      <c r="K19" s="1"/>
    </row>
    <row r="20" spans="1:11">
      <c r="A20" s="12" t="s">
        <v>11</v>
      </c>
      <c r="B20" s="136" t="s">
        <v>119</v>
      </c>
      <c r="C20" s="137"/>
      <c r="D20" s="137"/>
      <c r="E20" s="137"/>
      <c r="F20" s="138"/>
      <c r="G20" s="16">
        <v>5</v>
      </c>
      <c r="H20" s="17" t="s">
        <v>53</v>
      </c>
      <c r="I20" s="1" t="s">
        <v>301</v>
      </c>
      <c r="J20" s="1"/>
      <c r="K20" s="1"/>
    </row>
    <row r="21" spans="1:11">
      <c r="A21" s="12" t="s">
        <v>12</v>
      </c>
      <c r="B21" s="136" t="s">
        <v>106</v>
      </c>
      <c r="C21" s="137"/>
      <c r="D21" s="137"/>
      <c r="E21" s="137"/>
      <c r="F21" s="138"/>
      <c r="G21" s="16">
        <v>5</v>
      </c>
      <c r="H21" s="17" t="s">
        <v>53</v>
      </c>
      <c r="I21" s="1" t="s">
        <v>301</v>
      </c>
      <c r="J21" s="1"/>
      <c r="K21" s="1"/>
    </row>
    <row r="22" spans="1:11">
      <c r="A22" s="12" t="s">
        <v>13</v>
      </c>
      <c r="B22" s="136" t="s">
        <v>100</v>
      </c>
      <c r="C22" s="137"/>
      <c r="D22" s="137"/>
      <c r="E22" s="137"/>
      <c r="F22" s="138"/>
      <c r="G22" s="16">
        <v>600</v>
      </c>
      <c r="H22" s="17" t="s">
        <v>32</v>
      </c>
      <c r="I22" s="1" t="s">
        <v>302</v>
      </c>
      <c r="J22" s="1"/>
      <c r="K22" s="1"/>
    </row>
    <row r="23" spans="1:11">
      <c r="A23" s="12" t="s">
        <v>56</v>
      </c>
      <c r="B23" s="136" t="s">
        <v>54</v>
      </c>
      <c r="C23" s="137"/>
      <c r="D23" s="137"/>
      <c r="E23" s="137"/>
      <c r="F23" s="138"/>
      <c r="G23" s="16">
        <v>150</v>
      </c>
      <c r="H23" s="17" t="s">
        <v>5</v>
      </c>
      <c r="I23" t="s">
        <v>235</v>
      </c>
      <c r="J23" s="1"/>
      <c r="K23" s="1"/>
    </row>
    <row r="24" spans="1:11">
      <c r="A24" s="12" t="s">
        <v>51</v>
      </c>
      <c r="B24" s="14" t="s">
        <v>55</v>
      </c>
      <c r="C24" s="25"/>
      <c r="D24" s="25"/>
      <c r="E24" s="25"/>
      <c r="F24" s="25"/>
      <c r="G24" s="16">
        <v>2.5</v>
      </c>
      <c r="H24" s="17" t="s">
        <v>5</v>
      </c>
      <c r="I24" t="s">
        <v>236</v>
      </c>
      <c r="J24" s="1"/>
      <c r="K24" s="1"/>
    </row>
    <row r="25" spans="1:11">
      <c r="A25" s="4"/>
      <c r="B25" s="5" t="s">
        <v>95</v>
      </c>
      <c r="C25" s="26"/>
      <c r="D25" s="26"/>
      <c r="E25" s="26"/>
      <c r="F25" s="26"/>
      <c r="G25" s="23"/>
      <c r="H25" s="27"/>
      <c r="J25" s="1"/>
      <c r="K25" s="1"/>
    </row>
    <row r="26" spans="1:11">
      <c r="A26" s="12"/>
      <c r="B26" s="14"/>
      <c r="C26" s="25"/>
      <c r="D26" s="25"/>
      <c r="E26" s="25"/>
      <c r="F26" s="25"/>
      <c r="G26" s="19"/>
      <c r="H26" s="20"/>
      <c r="J26" s="1"/>
      <c r="K26" s="1"/>
    </row>
    <row r="27" spans="1:11" ht="12.75" customHeight="1">
      <c r="A27" s="4">
        <v>2</v>
      </c>
      <c r="B27" s="5" t="s">
        <v>224</v>
      </c>
      <c r="C27" s="8"/>
      <c r="D27" s="8"/>
      <c r="E27" s="8"/>
      <c r="F27" s="8"/>
      <c r="G27" s="7"/>
      <c r="H27" s="13"/>
      <c r="J27" s="1"/>
      <c r="K27" s="1"/>
    </row>
    <row r="28" spans="1:11">
      <c r="A28" s="12" t="s">
        <v>14</v>
      </c>
      <c r="B28" s="142" t="s">
        <v>228</v>
      </c>
      <c r="C28" s="143"/>
      <c r="D28" s="143"/>
      <c r="E28" s="143"/>
      <c r="F28" s="144"/>
      <c r="G28" s="16">
        <v>480</v>
      </c>
      <c r="H28" s="17" t="s">
        <v>6</v>
      </c>
      <c r="I28" t="s">
        <v>237</v>
      </c>
      <c r="J28" s="1"/>
      <c r="K28" s="1"/>
    </row>
    <row r="29" spans="1:11">
      <c r="A29" s="12" t="s">
        <v>15</v>
      </c>
      <c r="B29" s="142" t="s">
        <v>57</v>
      </c>
      <c r="C29" s="143"/>
      <c r="D29" s="143"/>
      <c r="E29" s="143"/>
      <c r="F29" s="144"/>
      <c r="G29" s="16">
        <v>1200</v>
      </c>
      <c r="H29" s="17" t="s">
        <v>6</v>
      </c>
      <c r="I29" t="s">
        <v>238</v>
      </c>
      <c r="J29" s="1"/>
      <c r="K29" s="1"/>
    </row>
    <row r="30" spans="1:11">
      <c r="A30" s="12" t="s">
        <v>16</v>
      </c>
      <c r="B30" s="14" t="s">
        <v>58</v>
      </c>
      <c r="C30" s="8"/>
      <c r="D30" s="8"/>
      <c r="E30" s="8"/>
      <c r="F30" s="15"/>
      <c r="G30" s="16">
        <v>4.24</v>
      </c>
      <c r="H30" s="17" t="s">
        <v>6</v>
      </c>
      <c r="I30" t="s">
        <v>112</v>
      </c>
      <c r="J30" s="1"/>
      <c r="K30" s="1"/>
    </row>
    <row r="31" spans="1:11">
      <c r="A31" s="12" t="s">
        <v>35</v>
      </c>
      <c r="B31" s="14" t="s">
        <v>234</v>
      </c>
      <c r="C31" s="8"/>
      <c r="D31" s="8"/>
      <c r="E31" s="8"/>
      <c r="F31" s="15"/>
      <c r="G31" s="16">
        <v>113.04</v>
      </c>
      <c r="H31" s="17" t="s">
        <v>5</v>
      </c>
      <c r="I31" t="s">
        <v>239</v>
      </c>
      <c r="J31" s="1"/>
      <c r="K31" s="1"/>
    </row>
    <row r="32" spans="1:11">
      <c r="A32" s="12" t="s">
        <v>17</v>
      </c>
      <c r="B32" s="14" t="s">
        <v>33</v>
      </c>
      <c r="C32" s="8"/>
      <c r="D32" s="8"/>
      <c r="E32" s="8"/>
      <c r="F32" s="15"/>
      <c r="G32" s="16">
        <v>24</v>
      </c>
      <c r="H32" s="17" t="s">
        <v>32</v>
      </c>
      <c r="I32" s="80">
        <v>1</v>
      </c>
      <c r="J32" s="1"/>
      <c r="K32" s="1"/>
    </row>
    <row r="33" spans="1:11" ht="12.75" customHeight="1">
      <c r="A33" s="12" t="s">
        <v>18</v>
      </c>
      <c r="B33" s="14" t="s">
        <v>121</v>
      </c>
      <c r="C33" s="8"/>
      <c r="D33" s="8"/>
      <c r="E33" s="8"/>
      <c r="F33" s="15"/>
      <c r="G33" s="16">
        <v>72</v>
      </c>
      <c r="H33" s="17" t="s">
        <v>59</v>
      </c>
      <c r="I33" t="s">
        <v>240</v>
      </c>
      <c r="J33" s="1"/>
      <c r="K33" s="1"/>
    </row>
    <row r="34" spans="1:11" ht="12.75" customHeight="1">
      <c r="A34" s="12" t="s">
        <v>19</v>
      </c>
      <c r="B34" s="14" t="s">
        <v>122</v>
      </c>
      <c r="C34" s="8"/>
      <c r="D34" s="8"/>
      <c r="E34" s="8"/>
      <c r="F34" s="15"/>
      <c r="G34" s="16">
        <v>230.4</v>
      </c>
      <c r="H34" s="17" t="s">
        <v>38</v>
      </c>
      <c r="I34" t="s">
        <v>241</v>
      </c>
      <c r="J34" s="1"/>
      <c r="K34" s="1"/>
    </row>
    <row r="35" spans="1:11" ht="12.75" customHeight="1">
      <c r="A35" s="12" t="s">
        <v>123</v>
      </c>
      <c r="B35" s="142" t="s">
        <v>136</v>
      </c>
      <c r="C35" s="143"/>
      <c r="D35" s="143"/>
      <c r="E35" s="143"/>
      <c r="F35" s="144"/>
      <c r="G35" s="16">
        <v>360</v>
      </c>
      <c r="H35" s="17" t="s">
        <v>38</v>
      </c>
      <c r="I35" s="1" t="s">
        <v>222</v>
      </c>
      <c r="J35" s="1"/>
      <c r="K35" s="1"/>
    </row>
    <row r="36" spans="1:11">
      <c r="A36" s="12" t="s">
        <v>138</v>
      </c>
      <c r="B36" s="14" t="s">
        <v>60</v>
      </c>
      <c r="C36" s="8"/>
      <c r="D36" s="8"/>
      <c r="E36" s="8"/>
      <c r="F36" s="15"/>
      <c r="G36" s="16">
        <v>42.39</v>
      </c>
      <c r="H36" s="17" t="s">
        <v>6</v>
      </c>
      <c r="I36" s="1" t="s">
        <v>242</v>
      </c>
      <c r="J36" s="1"/>
      <c r="K36" s="1"/>
    </row>
    <row r="37" spans="1:11">
      <c r="A37" s="12" t="s">
        <v>159</v>
      </c>
      <c r="B37" s="14" t="s">
        <v>137</v>
      </c>
      <c r="C37" s="8"/>
      <c r="D37" s="8"/>
      <c r="E37" s="8"/>
      <c r="F37" s="15"/>
      <c r="G37" s="16">
        <v>42.39</v>
      </c>
      <c r="H37" s="17" t="s">
        <v>6</v>
      </c>
      <c r="I37" s="1" t="s">
        <v>242</v>
      </c>
      <c r="J37" s="1"/>
      <c r="K37" s="1"/>
    </row>
    <row r="38" spans="1:11">
      <c r="A38" s="12" t="s">
        <v>160</v>
      </c>
      <c r="B38" s="14" t="s">
        <v>230</v>
      </c>
      <c r="C38" s="31"/>
      <c r="D38" s="31"/>
      <c r="E38" s="31"/>
      <c r="F38" s="32"/>
      <c r="G38" s="16">
        <v>540</v>
      </c>
      <c r="H38" s="17" t="s">
        <v>101</v>
      </c>
      <c r="I38" s="1" t="s">
        <v>243</v>
      </c>
      <c r="J38" s="1"/>
      <c r="K38" s="1"/>
    </row>
    <row r="39" spans="1:11">
      <c r="A39" s="12" t="s">
        <v>161</v>
      </c>
      <c r="B39" s="14" t="s">
        <v>229</v>
      </c>
      <c r="C39" s="31"/>
      <c r="D39" s="31"/>
      <c r="E39" s="31"/>
      <c r="F39" s="32"/>
      <c r="G39" s="16">
        <v>1800</v>
      </c>
      <c r="H39" s="17" t="s">
        <v>101</v>
      </c>
      <c r="I39" s="1" t="s">
        <v>244</v>
      </c>
      <c r="J39" s="1"/>
      <c r="K39" s="1"/>
    </row>
    <row r="40" spans="1:11">
      <c r="A40" s="12" t="s">
        <v>162</v>
      </c>
      <c r="B40" s="14" t="s">
        <v>206</v>
      </c>
      <c r="C40" s="8"/>
      <c r="D40" s="8"/>
      <c r="E40" s="8"/>
      <c r="F40" s="15"/>
      <c r="G40" s="16">
        <v>1080</v>
      </c>
      <c r="H40" s="17" t="s">
        <v>152</v>
      </c>
      <c r="I40" s="1" t="s">
        <v>245</v>
      </c>
      <c r="J40" s="1"/>
      <c r="K40" s="1"/>
    </row>
    <row r="41" spans="1:11">
      <c r="A41" s="12" t="s">
        <v>204</v>
      </c>
      <c r="B41" s="14" t="s">
        <v>201</v>
      </c>
      <c r="C41" s="8"/>
      <c r="D41" s="8"/>
      <c r="E41" s="8"/>
      <c r="F41" s="15"/>
      <c r="G41" s="16">
        <v>21600</v>
      </c>
      <c r="H41" s="17" t="s">
        <v>152</v>
      </c>
      <c r="I41" s="1" t="s">
        <v>246</v>
      </c>
      <c r="J41" s="1"/>
      <c r="K41" s="1"/>
    </row>
    <row r="42" spans="1:11">
      <c r="A42" s="12" t="s">
        <v>205</v>
      </c>
      <c r="B42" s="14" t="s">
        <v>202</v>
      </c>
      <c r="C42" s="8"/>
      <c r="D42" s="8"/>
      <c r="E42" s="8"/>
      <c r="F42" s="15"/>
      <c r="G42" s="16">
        <v>1080</v>
      </c>
      <c r="H42" s="17" t="s">
        <v>152</v>
      </c>
      <c r="I42" s="1" t="s">
        <v>245</v>
      </c>
      <c r="J42" s="1"/>
      <c r="K42" s="1"/>
    </row>
    <row r="43" spans="1:11">
      <c r="A43" s="12" t="s">
        <v>227</v>
      </c>
      <c r="B43" s="14" t="s">
        <v>203</v>
      </c>
      <c r="C43" s="8"/>
      <c r="D43" s="8"/>
      <c r="E43" s="8"/>
      <c r="F43" s="15"/>
      <c r="G43" s="16">
        <v>3600</v>
      </c>
      <c r="H43" s="17" t="s">
        <v>152</v>
      </c>
      <c r="I43" s="1" t="s">
        <v>247</v>
      </c>
      <c r="J43" s="39"/>
      <c r="K43" s="39"/>
    </row>
    <row r="44" spans="1:11">
      <c r="A44" s="12"/>
      <c r="B44" s="30"/>
      <c r="C44" s="31"/>
      <c r="D44" s="31"/>
      <c r="E44" s="31"/>
      <c r="F44" s="31"/>
      <c r="G44" s="72"/>
      <c r="H44" s="76"/>
      <c r="I44" s="1"/>
      <c r="J44" s="1"/>
      <c r="K44" s="1"/>
    </row>
    <row r="45" spans="1:11">
      <c r="A45" s="33"/>
      <c r="B45" s="5" t="s">
        <v>97</v>
      </c>
      <c r="C45" s="34"/>
      <c r="D45" s="34"/>
      <c r="E45" s="34"/>
      <c r="F45" s="34"/>
      <c r="G45" s="73"/>
      <c r="H45" s="77"/>
      <c r="I45" s="1"/>
      <c r="J45" s="1"/>
      <c r="K45" s="1"/>
    </row>
    <row r="46" spans="1:11">
      <c r="A46" s="35"/>
      <c r="B46" s="36"/>
      <c r="C46" s="37"/>
      <c r="D46" s="37"/>
      <c r="E46" s="37"/>
      <c r="F46" s="37"/>
      <c r="G46" s="74"/>
      <c r="H46" s="78"/>
      <c r="I46" s="1"/>
      <c r="J46" s="1"/>
      <c r="K46" s="1"/>
    </row>
    <row r="47" spans="1:11">
      <c r="A47" s="4">
        <v>3</v>
      </c>
      <c r="B47" s="40" t="s">
        <v>225</v>
      </c>
      <c r="C47" s="41"/>
      <c r="D47" s="41"/>
      <c r="E47" s="41"/>
      <c r="F47" s="41"/>
      <c r="G47" s="75"/>
      <c r="H47" s="40"/>
      <c r="I47" s="1"/>
      <c r="J47" s="1"/>
      <c r="K47" s="1"/>
    </row>
    <row r="48" spans="1:11">
      <c r="A48" s="4" t="s">
        <v>20</v>
      </c>
      <c r="B48" s="40" t="s">
        <v>117</v>
      </c>
      <c r="C48" s="41"/>
      <c r="D48" s="41"/>
      <c r="E48" s="41"/>
      <c r="F48" s="41"/>
      <c r="G48" s="75"/>
      <c r="H48" s="40"/>
      <c r="I48" s="1"/>
      <c r="J48" s="1"/>
      <c r="K48" s="1"/>
    </row>
    <row r="49" spans="1:11" ht="12.75" customHeight="1">
      <c r="A49" s="12" t="s">
        <v>61</v>
      </c>
      <c r="B49" s="14" t="s">
        <v>139</v>
      </c>
      <c r="C49" s="8"/>
      <c r="D49" s="8"/>
      <c r="E49" s="8"/>
      <c r="F49" s="15"/>
      <c r="G49" s="16">
        <v>55.64</v>
      </c>
      <c r="H49" s="17" t="s">
        <v>5</v>
      </c>
      <c r="I49" s="1" t="s">
        <v>248</v>
      </c>
      <c r="J49" s="1"/>
      <c r="K49" s="1"/>
    </row>
    <row r="50" spans="1:11">
      <c r="A50" s="12" t="s">
        <v>62</v>
      </c>
      <c r="B50" s="14" t="s">
        <v>145</v>
      </c>
      <c r="C50" s="8"/>
      <c r="D50" s="8"/>
      <c r="E50" s="8"/>
      <c r="F50" s="15"/>
      <c r="G50" s="16">
        <v>55.64</v>
      </c>
      <c r="H50" s="17" t="s">
        <v>5</v>
      </c>
      <c r="I50" s="1" t="s">
        <v>248</v>
      </c>
      <c r="J50" s="1"/>
      <c r="K50" s="1"/>
    </row>
    <row r="51" spans="1:11">
      <c r="A51" s="12" t="s">
        <v>63</v>
      </c>
      <c r="B51" s="14" t="s">
        <v>141</v>
      </c>
      <c r="C51" s="8"/>
      <c r="D51" s="8"/>
      <c r="E51" s="8"/>
      <c r="F51" s="15"/>
      <c r="G51" s="16">
        <v>100</v>
      </c>
      <c r="H51" s="17" t="s">
        <v>38</v>
      </c>
      <c r="I51" s="1" t="s">
        <v>249</v>
      </c>
      <c r="J51" s="1"/>
      <c r="K51" s="1"/>
    </row>
    <row r="52" spans="1:11">
      <c r="A52" s="12" t="s">
        <v>64</v>
      </c>
      <c r="B52" s="14" t="s">
        <v>140</v>
      </c>
      <c r="C52" s="8"/>
      <c r="D52" s="8"/>
      <c r="E52" s="8"/>
      <c r="F52" s="15"/>
      <c r="G52" s="16">
        <v>1168</v>
      </c>
      <c r="H52" s="17" t="s">
        <v>38</v>
      </c>
      <c r="I52" s="1" t="s">
        <v>250</v>
      </c>
      <c r="J52" s="1"/>
      <c r="K52" s="1"/>
    </row>
    <row r="53" spans="1:11">
      <c r="A53" s="12" t="s">
        <v>65</v>
      </c>
      <c r="B53" s="14" t="s">
        <v>60</v>
      </c>
      <c r="C53" s="8"/>
      <c r="D53" s="8"/>
      <c r="E53" s="8"/>
      <c r="F53" s="15"/>
      <c r="G53" s="16">
        <v>10.49</v>
      </c>
      <c r="H53" s="17" t="s">
        <v>6</v>
      </c>
      <c r="I53" s="1" t="s">
        <v>251</v>
      </c>
      <c r="J53" s="1"/>
      <c r="K53" s="1"/>
    </row>
    <row r="54" spans="1:11">
      <c r="A54" s="12" t="s">
        <v>163</v>
      </c>
      <c r="B54" s="14" t="s">
        <v>137</v>
      </c>
      <c r="C54" s="8"/>
      <c r="D54" s="8"/>
      <c r="E54" s="8"/>
      <c r="F54" s="15"/>
      <c r="G54" s="16">
        <v>10.49</v>
      </c>
      <c r="H54" s="17" t="s">
        <v>6</v>
      </c>
      <c r="I54" s="1" t="s">
        <v>251</v>
      </c>
      <c r="J54" s="1"/>
      <c r="K54" s="1"/>
    </row>
    <row r="55" spans="1:11">
      <c r="A55" s="12" t="s">
        <v>164</v>
      </c>
      <c r="B55" s="14" t="s">
        <v>230</v>
      </c>
      <c r="C55" s="31"/>
      <c r="D55" s="31"/>
      <c r="E55" s="31"/>
      <c r="F55" s="32"/>
      <c r="G55" s="16">
        <v>270</v>
      </c>
      <c r="H55" s="17" t="s">
        <v>101</v>
      </c>
      <c r="I55" s="1" t="s">
        <v>252</v>
      </c>
      <c r="J55" s="1"/>
      <c r="K55" s="1"/>
    </row>
    <row r="56" spans="1:11" ht="12.75" customHeight="1">
      <c r="A56" s="12" t="s">
        <v>165</v>
      </c>
      <c r="B56" s="14" t="s">
        <v>229</v>
      </c>
      <c r="C56" s="31"/>
      <c r="D56" s="31"/>
      <c r="E56" s="31"/>
      <c r="F56" s="32"/>
      <c r="G56" s="16">
        <v>900</v>
      </c>
      <c r="H56" s="17" t="s">
        <v>101</v>
      </c>
      <c r="I56" s="1" t="s">
        <v>253</v>
      </c>
      <c r="J56" s="1"/>
      <c r="K56" s="1"/>
    </row>
    <row r="57" spans="1:11">
      <c r="A57" s="12" t="s">
        <v>166</v>
      </c>
      <c r="B57" s="14" t="s">
        <v>206</v>
      </c>
      <c r="C57" s="8"/>
      <c r="D57" s="8"/>
      <c r="E57" s="8"/>
      <c r="F57" s="15"/>
      <c r="G57" s="16">
        <v>360</v>
      </c>
      <c r="H57" s="17" t="s">
        <v>152</v>
      </c>
      <c r="I57" s="1" t="s">
        <v>254</v>
      </c>
      <c r="J57" s="1"/>
      <c r="K57" s="1"/>
    </row>
    <row r="58" spans="1:11">
      <c r="A58" s="12" t="s">
        <v>167</v>
      </c>
      <c r="B58" s="14" t="s">
        <v>201</v>
      </c>
      <c r="C58" s="8"/>
      <c r="D58" s="8"/>
      <c r="E58" s="8"/>
      <c r="F58" s="15"/>
      <c r="G58" s="16">
        <v>7200</v>
      </c>
      <c r="H58" s="17" t="s">
        <v>152</v>
      </c>
      <c r="I58" s="1" t="s">
        <v>255</v>
      </c>
      <c r="J58" s="1"/>
      <c r="K58" s="1"/>
    </row>
    <row r="59" spans="1:11">
      <c r="A59" s="12" t="s">
        <v>207</v>
      </c>
      <c r="B59" s="14" t="s">
        <v>202</v>
      </c>
      <c r="C59" s="8"/>
      <c r="D59" s="8"/>
      <c r="E59" s="8"/>
      <c r="F59" s="15"/>
      <c r="G59" s="16">
        <v>360</v>
      </c>
      <c r="H59" s="17" t="s">
        <v>152</v>
      </c>
      <c r="I59" s="1" t="s">
        <v>254</v>
      </c>
      <c r="J59" s="1"/>
      <c r="K59" s="1"/>
    </row>
    <row r="60" spans="1:11">
      <c r="A60" s="12" t="s">
        <v>208</v>
      </c>
      <c r="B60" s="14" t="s">
        <v>203</v>
      </c>
      <c r="C60" s="8"/>
      <c r="D60" s="8"/>
      <c r="E60" s="8"/>
      <c r="F60" s="15"/>
      <c r="G60" s="16">
        <v>1200</v>
      </c>
      <c r="H60" s="17" t="s">
        <v>152</v>
      </c>
      <c r="I60" s="1" t="s">
        <v>256</v>
      </c>
      <c r="J60" s="1"/>
      <c r="K60" s="1"/>
    </row>
    <row r="61" spans="1:11">
      <c r="A61" s="12"/>
      <c r="B61" s="14"/>
      <c r="C61" s="8"/>
      <c r="D61" s="8"/>
      <c r="E61" s="8"/>
      <c r="F61" s="15"/>
      <c r="G61" s="16"/>
      <c r="H61" s="17"/>
      <c r="I61" s="1"/>
      <c r="J61" s="1"/>
      <c r="K61" s="1"/>
    </row>
    <row r="62" spans="1:11">
      <c r="A62" s="12"/>
      <c r="B62" s="14"/>
      <c r="C62" s="8"/>
      <c r="D62" s="8"/>
      <c r="E62" s="8"/>
      <c r="F62" s="15"/>
      <c r="G62" s="16"/>
      <c r="H62" s="17"/>
      <c r="I62" s="1"/>
      <c r="J62" s="1"/>
      <c r="K62" s="1"/>
    </row>
    <row r="63" spans="1:11">
      <c r="A63" s="4" t="s">
        <v>21</v>
      </c>
      <c r="B63" s="5" t="s">
        <v>120</v>
      </c>
      <c r="C63" s="8"/>
      <c r="D63" s="8"/>
      <c r="E63" s="8"/>
      <c r="F63" s="15"/>
      <c r="G63" s="16"/>
      <c r="H63" s="17"/>
      <c r="I63" s="1"/>
      <c r="J63" s="1"/>
      <c r="K63" s="1"/>
    </row>
    <row r="64" spans="1:11">
      <c r="A64" s="12" t="s">
        <v>73</v>
      </c>
      <c r="B64" s="14" t="s">
        <v>142</v>
      </c>
      <c r="C64" s="8"/>
      <c r="D64" s="8"/>
      <c r="E64" s="8"/>
      <c r="F64" s="15"/>
      <c r="G64" s="16">
        <v>55</v>
      </c>
      <c r="H64" s="17" t="s">
        <v>5</v>
      </c>
      <c r="I64" s="1" t="s">
        <v>258</v>
      </c>
      <c r="J64" s="1"/>
      <c r="K64" s="1"/>
    </row>
    <row r="65" spans="1:11" ht="12.75" customHeight="1">
      <c r="A65" s="12" t="s">
        <v>74</v>
      </c>
      <c r="B65" s="14" t="s">
        <v>146</v>
      </c>
      <c r="C65" s="8"/>
      <c r="D65" s="8"/>
      <c r="E65" s="8"/>
      <c r="F65" s="15"/>
      <c r="G65" s="16">
        <v>55</v>
      </c>
      <c r="H65" s="17" t="s">
        <v>5</v>
      </c>
      <c r="I65" s="1" t="s">
        <v>258</v>
      </c>
      <c r="J65" s="1"/>
      <c r="K65" s="1"/>
    </row>
    <row r="66" spans="1:11">
      <c r="A66" s="12" t="s">
        <v>75</v>
      </c>
      <c r="B66" s="14" t="s">
        <v>143</v>
      </c>
      <c r="C66" s="8"/>
      <c r="D66" s="8"/>
      <c r="E66" s="8"/>
      <c r="F66" s="15"/>
      <c r="G66" s="16">
        <v>98</v>
      </c>
      <c r="H66" s="17" t="s">
        <v>38</v>
      </c>
      <c r="I66" s="1" t="s">
        <v>259</v>
      </c>
      <c r="J66" s="1"/>
      <c r="K66" s="1"/>
    </row>
    <row r="67" spans="1:11">
      <c r="A67" s="12" t="s">
        <v>76</v>
      </c>
      <c r="B67" s="14" t="s">
        <v>231</v>
      </c>
      <c r="C67" s="8"/>
      <c r="D67" s="8"/>
      <c r="E67" s="8"/>
      <c r="F67" s="15"/>
      <c r="G67" s="16">
        <v>24</v>
      </c>
      <c r="H67" s="17" t="s">
        <v>38</v>
      </c>
      <c r="I67" s="1" t="s">
        <v>260</v>
      </c>
      <c r="J67" s="1"/>
      <c r="K67" s="1"/>
    </row>
    <row r="68" spans="1:11">
      <c r="A68" s="12" t="s">
        <v>77</v>
      </c>
      <c r="B68" s="14" t="s">
        <v>144</v>
      </c>
      <c r="C68" s="8"/>
      <c r="D68" s="8"/>
      <c r="E68" s="8"/>
      <c r="F68" s="15"/>
      <c r="G68" s="16">
        <v>120</v>
      </c>
      <c r="H68" s="17" t="s">
        <v>38</v>
      </c>
      <c r="I68" s="1" t="s">
        <v>261</v>
      </c>
      <c r="J68" s="1"/>
      <c r="K68" s="1"/>
    </row>
    <row r="69" spans="1:11">
      <c r="A69" s="12" t="s">
        <v>168</v>
      </c>
      <c r="B69" s="14" t="s">
        <v>149</v>
      </c>
      <c r="C69" s="8"/>
      <c r="D69" s="8"/>
      <c r="E69" s="8"/>
      <c r="F69" s="15"/>
      <c r="G69" s="16">
        <v>237</v>
      </c>
      <c r="H69" s="17" t="s">
        <v>38</v>
      </c>
      <c r="I69" s="1" t="s">
        <v>262</v>
      </c>
      <c r="J69" s="1"/>
      <c r="K69" s="1"/>
    </row>
    <row r="70" spans="1:11">
      <c r="A70" s="12" t="s">
        <v>169</v>
      </c>
      <c r="B70" s="14" t="s">
        <v>60</v>
      </c>
      <c r="C70" s="8"/>
      <c r="D70" s="8"/>
      <c r="E70" s="8"/>
      <c r="F70" s="15"/>
      <c r="G70" s="16">
        <v>15</v>
      </c>
      <c r="H70" s="17" t="s">
        <v>6</v>
      </c>
      <c r="I70" s="1" t="s">
        <v>263</v>
      </c>
      <c r="J70" s="1"/>
      <c r="K70" s="1"/>
    </row>
    <row r="71" spans="1:11">
      <c r="A71" s="12" t="s">
        <v>170</v>
      </c>
      <c r="B71" s="14" t="s">
        <v>137</v>
      </c>
      <c r="C71" s="8"/>
      <c r="D71" s="8"/>
      <c r="E71" s="8"/>
      <c r="F71" s="15"/>
      <c r="G71" s="16">
        <v>15</v>
      </c>
      <c r="H71" s="17" t="s">
        <v>6</v>
      </c>
      <c r="I71" s="1" t="s">
        <v>263</v>
      </c>
      <c r="J71" s="1"/>
      <c r="K71" s="1"/>
    </row>
    <row r="72" spans="1:11">
      <c r="A72" s="12" t="s">
        <v>171</v>
      </c>
      <c r="B72" s="14" t="s">
        <v>230</v>
      </c>
      <c r="C72" s="31"/>
      <c r="D72" s="31"/>
      <c r="E72" s="31"/>
      <c r="F72" s="32"/>
      <c r="G72" s="16">
        <v>270</v>
      </c>
      <c r="H72" s="17" t="s">
        <v>101</v>
      </c>
      <c r="I72" s="1" t="s">
        <v>252</v>
      </c>
      <c r="J72" s="1"/>
      <c r="K72" s="1"/>
    </row>
    <row r="73" spans="1:11">
      <c r="A73" s="12" t="s">
        <v>172</v>
      </c>
      <c r="B73" s="14" t="s">
        <v>229</v>
      </c>
      <c r="C73" s="31"/>
      <c r="D73" s="31"/>
      <c r="E73" s="31"/>
      <c r="F73" s="32"/>
      <c r="G73" s="16">
        <v>900</v>
      </c>
      <c r="H73" s="17" t="s">
        <v>101</v>
      </c>
      <c r="I73" s="1" t="s">
        <v>253</v>
      </c>
      <c r="J73" s="1"/>
      <c r="K73" s="1"/>
    </row>
    <row r="74" spans="1:11">
      <c r="A74" s="12" t="s">
        <v>209</v>
      </c>
      <c r="B74" s="14" t="s">
        <v>206</v>
      </c>
      <c r="C74" s="8"/>
      <c r="D74" s="8"/>
      <c r="E74" s="8"/>
      <c r="F74" s="15"/>
      <c r="G74" s="16">
        <v>360</v>
      </c>
      <c r="H74" s="17" t="s">
        <v>152</v>
      </c>
      <c r="I74" s="1" t="s">
        <v>254</v>
      </c>
      <c r="J74" s="1"/>
      <c r="K74" s="1"/>
    </row>
    <row r="75" spans="1:11">
      <c r="A75" s="12" t="s">
        <v>210</v>
      </c>
      <c r="B75" s="14" t="s">
        <v>201</v>
      </c>
      <c r="C75" s="8"/>
      <c r="D75" s="8"/>
      <c r="E75" s="8"/>
      <c r="F75" s="15"/>
      <c r="G75" s="16">
        <v>7200</v>
      </c>
      <c r="H75" s="17" t="s">
        <v>152</v>
      </c>
      <c r="I75" s="1" t="s">
        <v>255</v>
      </c>
      <c r="J75" s="1"/>
      <c r="K75" s="1"/>
    </row>
    <row r="76" spans="1:11">
      <c r="A76" s="12" t="s">
        <v>232</v>
      </c>
      <c r="B76" s="14" t="s">
        <v>202</v>
      </c>
      <c r="C76" s="8"/>
      <c r="D76" s="8"/>
      <c r="E76" s="8"/>
      <c r="F76" s="15"/>
      <c r="G76" s="16">
        <v>360</v>
      </c>
      <c r="H76" s="17" t="s">
        <v>152</v>
      </c>
      <c r="I76" s="1" t="s">
        <v>254</v>
      </c>
      <c r="J76" s="1"/>
      <c r="K76" s="1"/>
    </row>
    <row r="77" spans="1:11">
      <c r="A77" s="12" t="s">
        <v>233</v>
      </c>
      <c r="B77" s="14" t="s">
        <v>203</v>
      </c>
      <c r="C77" s="8"/>
      <c r="D77" s="8"/>
      <c r="E77" s="8"/>
      <c r="F77" s="15"/>
      <c r="G77" s="16">
        <v>1200</v>
      </c>
      <c r="H77" s="17" t="s">
        <v>152</v>
      </c>
      <c r="I77" s="1" t="s">
        <v>256</v>
      </c>
      <c r="J77" s="1"/>
      <c r="K77" s="1"/>
    </row>
    <row r="78" spans="1:11">
      <c r="A78" s="12"/>
      <c r="B78" s="30"/>
      <c r="C78" s="31"/>
      <c r="D78" s="31"/>
      <c r="E78" s="31"/>
      <c r="F78" s="32"/>
      <c r="G78" s="16"/>
      <c r="H78" s="17"/>
      <c r="I78" s="1"/>
      <c r="J78" s="29"/>
      <c r="K78" s="29"/>
    </row>
    <row r="79" spans="1:11">
      <c r="A79" s="12"/>
      <c r="B79" s="30"/>
      <c r="C79" s="31"/>
      <c r="D79" s="31"/>
      <c r="E79" s="31"/>
      <c r="F79" s="32"/>
      <c r="G79" s="16"/>
      <c r="H79" s="17"/>
      <c r="I79" s="1"/>
      <c r="J79" s="1"/>
      <c r="K79" s="1"/>
    </row>
    <row r="80" spans="1:11">
      <c r="A80" s="4" t="s">
        <v>22</v>
      </c>
      <c r="B80" s="5" t="s">
        <v>116</v>
      </c>
      <c r="C80" s="8"/>
      <c r="D80" s="8"/>
      <c r="E80" s="8"/>
      <c r="F80" s="15"/>
      <c r="G80" s="16"/>
      <c r="H80" s="17"/>
      <c r="I80" s="1"/>
      <c r="J80" s="1"/>
      <c r="K80" s="1"/>
    </row>
    <row r="81" spans="1:11">
      <c r="A81" s="12" t="s">
        <v>78</v>
      </c>
      <c r="B81" s="14" t="s">
        <v>147</v>
      </c>
      <c r="C81" s="8"/>
      <c r="D81" s="8"/>
      <c r="E81" s="8"/>
      <c r="F81" s="15"/>
      <c r="G81" s="16">
        <v>230.4</v>
      </c>
      <c r="H81" s="17" t="s">
        <v>5</v>
      </c>
      <c r="I81" s="1" t="s">
        <v>264</v>
      </c>
      <c r="J81" s="1"/>
      <c r="K81" s="1"/>
    </row>
    <row r="82" spans="1:11">
      <c r="A82" s="12" t="s">
        <v>79</v>
      </c>
      <c r="B82" s="14" t="s">
        <v>148</v>
      </c>
      <c r="C82" s="8"/>
      <c r="D82" s="8"/>
      <c r="E82" s="42"/>
      <c r="F82" s="8"/>
      <c r="G82" s="16">
        <v>230.4</v>
      </c>
      <c r="H82" s="17" t="s">
        <v>5</v>
      </c>
      <c r="I82" s="1" t="s">
        <v>264</v>
      </c>
      <c r="J82" s="1"/>
      <c r="K82" s="1"/>
    </row>
    <row r="83" spans="1:11">
      <c r="A83" s="12" t="s">
        <v>80</v>
      </c>
      <c r="B83" s="14" t="s">
        <v>143</v>
      </c>
      <c r="C83" s="8"/>
      <c r="D83" s="8"/>
      <c r="E83" s="42"/>
      <c r="F83" s="8"/>
      <c r="G83" s="16">
        <v>240</v>
      </c>
      <c r="H83" s="17" t="s">
        <v>38</v>
      </c>
      <c r="I83" s="1" t="s">
        <v>265</v>
      </c>
      <c r="J83" s="1"/>
      <c r="K83" s="1"/>
    </row>
    <row r="84" spans="1:11">
      <c r="A84" s="12" t="s">
        <v>81</v>
      </c>
      <c r="B84" s="14" t="s">
        <v>153</v>
      </c>
      <c r="C84" s="8"/>
      <c r="D84" s="8"/>
      <c r="E84" s="42"/>
      <c r="F84" s="8"/>
      <c r="G84" s="16">
        <v>640</v>
      </c>
      <c r="H84" s="17" t="s">
        <v>38</v>
      </c>
      <c r="I84" s="1" t="s">
        <v>266</v>
      </c>
      <c r="J84" s="1"/>
      <c r="K84" s="1"/>
    </row>
    <row r="85" spans="1:11">
      <c r="A85" s="12" t="s">
        <v>82</v>
      </c>
      <c r="B85" s="14" t="s">
        <v>60</v>
      </c>
      <c r="C85" s="8"/>
      <c r="D85" s="8"/>
      <c r="E85" s="42"/>
      <c r="F85" s="8"/>
      <c r="G85" s="16">
        <v>33.119999999999997</v>
      </c>
      <c r="H85" s="17" t="s">
        <v>6</v>
      </c>
      <c r="I85" s="1" t="s">
        <v>267</v>
      </c>
      <c r="J85" s="1"/>
      <c r="K85" s="1"/>
    </row>
    <row r="86" spans="1:11">
      <c r="A86" s="12" t="s">
        <v>83</v>
      </c>
      <c r="B86" s="14" t="s">
        <v>137</v>
      </c>
      <c r="C86" s="8"/>
      <c r="D86" s="8"/>
      <c r="E86" s="42"/>
      <c r="F86" s="8"/>
      <c r="G86" s="16">
        <v>33.119999999999997</v>
      </c>
      <c r="H86" s="17" t="s">
        <v>6</v>
      </c>
      <c r="I86" s="1" t="s">
        <v>267</v>
      </c>
      <c r="J86" s="1"/>
      <c r="K86" s="1"/>
    </row>
    <row r="87" spans="1:11">
      <c r="A87" s="12" t="s">
        <v>173</v>
      </c>
      <c r="B87" s="14" t="s">
        <v>230</v>
      </c>
      <c r="C87" s="31"/>
      <c r="D87" s="31"/>
      <c r="E87" s="31"/>
      <c r="F87" s="32"/>
      <c r="G87" s="16">
        <v>540</v>
      </c>
      <c r="H87" s="17" t="s">
        <v>101</v>
      </c>
      <c r="I87" s="1" t="s">
        <v>243</v>
      </c>
      <c r="J87" s="1"/>
      <c r="K87" s="1"/>
    </row>
    <row r="88" spans="1:11">
      <c r="A88" s="12" t="s">
        <v>174</v>
      </c>
      <c r="B88" s="14" t="s">
        <v>229</v>
      </c>
      <c r="C88" s="31"/>
      <c r="D88" s="31"/>
      <c r="E88" s="31"/>
      <c r="F88" s="32"/>
      <c r="G88" s="16">
        <v>1800</v>
      </c>
      <c r="H88" s="17" t="s">
        <v>101</v>
      </c>
      <c r="I88" s="1" t="s">
        <v>244</v>
      </c>
      <c r="J88" s="1"/>
      <c r="K88" s="1"/>
    </row>
    <row r="89" spans="1:11">
      <c r="A89" s="12" t="s">
        <v>175</v>
      </c>
      <c r="B89" s="14" t="s">
        <v>206</v>
      </c>
      <c r="C89" s="8"/>
      <c r="D89" s="8"/>
      <c r="E89" s="8"/>
      <c r="F89" s="15"/>
      <c r="G89" s="16">
        <v>900</v>
      </c>
      <c r="H89" s="17" t="s">
        <v>152</v>
      </c>
      <c r="I89" s="1" t="s">
        <v>268</v>
      </c>
      <c r="J89" s="1"/>
      <c r="K89" s="1"/>
    </row>
    <row r="90" spans="1:11">
      <c r="A90" s="12" t="s">
        <v>176</v>
      </c>
      <c r="B90" s="14" t="s">
        <v>201</v>
      </c>
      <c r="C90" s="8"/>
      <c r="D90" s="8"/>
      <c r="E90" s="8"/>
      <c r="F90" s="15"/>
      <c r="G90" s="16">
        <v>18000</v>
      </c>
      <c r="H90" s="17" t="s">
        <v>152</v>
      </c>
      <c r="I90" s="1" t="s">
        <v>269</v>
      </c>
      <c r="J90" s="1"/>
      <c r="K90" s="1"/>
    </row>
    <row r="91" spans="1:11">
      <c r="A91" s="12" t="s">
        <v>211</v>
      </c>
      <c r="B91" s="14" t="s">
        <v>202</v>
      </c>
      <c r="C91" s="8"/>
      <c r="D91" s="8"/>
      <c r="E91" s="8"/>
      <c r="F91" s="15"/>
      <c r="G91" s="16">
        <v>900</v>
      </c>
      <c r="H91" s="17" t="s">
        <v>152</v>
      </c>
      <c r="I91" s="1" t="s">
        <v>268</v>
      </c>
      <c r="J91" s="1"/>
      <c r="K91" s="1"/>
    </row>
    <row r="92" spans="1:11">
      <c r="A92" s="12" t="s">
        <v>212</v>
      </c>
      <c r="B92" s="14" t="s">
        <v>203</v>
      </c>
      <c r="C92" s="8"/>
      <c r="D92" s="8"/>
      <c r="E92" s="8"/>
      <c r="F92" s="15"/>
      <c r="G92" s="16">
        <v>3000</v>
      </c>
      <c r="H92" s="17" t="s">
        <v>152</v>
      </c>
      <c r="I92" s="1" t="s">
        <v>270</v>
      </c>
      <c r="J92" s="1"/>
      <c r="K92" s="1"/>
    </row>
    <row r="93" spans="1:11">
      <c r="A93" s="12"/>
      <c r="B93" s="14"/>
      <c r="C93" s="8"/>
      <c r="D93" s="8"/>
      <c r="E93" s="42"/>
      <c r="F93" s="8"/>
      <c r="G93" s="16"/>
      <c r="H93" s="17"/>
      <c r="I93" s="1"/>
      <c r="J93" s="1"/>
      <c r="K93" s="1"/>
    </row>
    <row r="94" spans="1:11" ht="12.75" customHeight="1">
      <c r="A94" s="4"/>
      <c r="B94" s="40" t="s">
        <v>98</v>
      </c>
      <c r="C94" s="43"/>
      <c r="D94" s="43"/>
      <c r="E94" s="44"/>
      <c r="F94" s="43"/>
      <c r="G94" s="28"/>
      <c r="H94" s="54"/>
      <c r="I94" s="1"/>
      <c r="J94" s="1"/>
      <c r="K94" s="1"/>
    </row>
    <row r="95" spans="1:11">
      <c r="A95" s="12"/>
      <c r="B95" s="14"/>
      <c r="C95" s="8"/>
      <c r="D95" s="8"/>
      <c r="E95" s="8"/>
      <c r="F95" s="8"/>
      <c r="G95" s="16"/>
      <c r="H95" s="17"/>
      <c r="I95" s="1"/>
      <c r="J95" s="1"/>
      <c r="K95" s="1"/>
    </row>
    <row r="96" spans="1:11">
      <c r="A96" s="4">
        <v>4</v>
      </c>
      <c r="B96" s="40" t="s">
        <v>226</v>
      </c>
      <c r="C96" s="41"/>
      <c r="D96" s="41"/>
      <c r="E96" s="41"/>
      <c r="F96" s="41"/>
      <c r="G96" s="69"/>
      <c r="H96" s="70"/>
      <c r="I96" s="1"/>
      <c r="J96" s="1"/>
      <c r="K96" s="1"/>
    </row>
    <row r="97" spans="1:11">
      <c r="A97" s="4" t="s">
        <v>23</v>
      </c>
      <c r="B97" s="40" t="s">
        <v>124</v>
      </c>
      <c r="C97" s="41"/>
      <c r="D97" s="41"/>
      <c r="E97" s="41"/>
      <c r="F97" s="41"/>
      <c r="G97" s="69"/>
      <c r="H97" s="70"/>
      <c r="I97" s="1"/>
      <c r="J97" s="1"/>
      <c r="K97" s="1"/>
    </row>
    <row r="98" spans="1:11">
      <c r="A98" s="4" t="s">
        <v>36</v>
      </c>
      <c r="B98" s="45" t="s">
        <v>52</v>
      </c>
      <c r="C98" s="46"/>
      <c r="D98" s="46"/>
      <c r="E98" s="47"/>
      <c r="F98" s="48"/>
      <c r="G98" s="18"/>
      <c r="H98" s="49"/>
      <c r="I98" s="1"/>
      <c r="J98" s="1"/>
      <c r="K98" s="1"/>
    </row>
    <row r="99" spans="1:11">
      <c r="A99" s="12" t="s">
        <v>125</v>
      </c>
      <c r="B99" s="14" t="s">
        <v>142</v>
      </c>
      <c r="C99" s="8"/>
      <c r="D99" s="8"/>
      <c r="E99" s="8"/>
      <c r="F99" s="15"/>
      <c r="G99" s="16">
        <v>0</v>
      </c>
      <c r="H99" s="17" t="s">
        <v>5</v>
      </c>
      <c r="I99" s="1"/>
      <c r="J99" s="1"/>
      <c r="K99" s="1"/>
    </row>
    <row r="100" spans="1:11">
      <c r="A100" s="12" t="s">
        <v>126</v>
      </c>
      <c r="B100" s="14" t="s">
        <v>146</v>
      </c>
      <c r="C100" s="8"/>
      <c r="D100" s="8"/>
      <c r="E100" s="8"/>
      <c r="F100" s="15"/>
      <c r="G100" s="16">
        <v>0</v>
      </c>
      <c r="H100" s="17" t="s">
        <v>5</v>
      </c>
      <c r="I100" s="66"/>
      <c r="J100" s="1"/>
      <c r="K100" s="1"/>
    </row>
    <row r="101" spans="1:11">
      <c r="A101" s="12" t="s">
        <v>127</v>
      </c>
      <c r="B101" s="14" t="s">
        <v>213</v>
      </c>
      <c r="C101" s="8"/>
      <c r="D101" s="8"/>
      <c r="E101" s="8"/>
      <c r="F101" s="15"/>
      <c r="G101" s="16">
        <v>198</v>
      </c>
      <c r="H101" s="17" t="s">
        <v>5</v>
      </c>
      <c r="I101" s="1" t="s">
        <v>271</v>
      </c>
      <c r="J101" s="1"/>
      <c r="K101" s="1"/>
    </row>
    <row r="102" spans="1:11">
      <c r="A102" s="12" t="s">
        <v>128</v>
      </c>
      <c r="B102" s="14" t="s">
        <v>143</v>
      </c>
      <c r="C102" s="8"/>
      <c r="D102" s="8"/>
      <c r="E102" s="8"/>
      <c r="F102" s="15"/>
      <c r="G102" s="16">
        <v>653</v>
      </c>
      <c r="H102" s="17" t="s">
        <v>38</v>
      </c>
      <c r="I102" s="1" t="s">
        <v>272</v>
      </c>
      <c r="J102" s="1"/>
      <c r="K102" s="1"/>
    </row>
    <row r="103" spans="1:11">
      <c r="A103" s="12" t="s">
        <v>129</v>
      </c>
      <c r="B103" s="14" t="s">
        <v>144</v>
      </c>
      <c r="C103" s="8"/>
      <c r="D103" s="8"/>
      <c r="E103" s="8"/>
      <c r="F103" s="15"/>
      <c r="G103" s="16">
        <v>720</v>
      </c>
      <c r="H103" s="17" t="s">
        <v>38</v>
      </c>
      <c r="I103" s="1" t="s">
        <v>273</v>
      </c>
      <c r="J103" s="1"/>
      <c r="K103" s="1"/>
    </row>
    <row r="104" spans="1:11">
      <c r="A104" s="12" t="s">
        <v>130</v>
      </c>
      <c r="B104" s="14" t="s">
        <v>149</v>
      </c>
      <c r="C104" s="8"/>
      <c r="D104" s="8"/>
      <c r="E104" s="8"/>
      <c r="F104" s="15"/>
      <c r="G104" s="16">
        <v>2668</v>
      </c>
      <c r="H104" s="17" t="s">
        <v>38</v>
      </c>
      <c r="I104" s="1" t="s">
        <v>274</v>
      </c>
      <c r="J104" s="1"/>
      <c r="K104" s="1"/>
    </row>
    <row r="105" spans="1:11">
      <c r="A105" s="12" t="s">
        <v>131</v>
      </c>
      <c r="B105" s="14" t="s">
        <v>150</v>
      </c>
      <c r="C105" s="47"/>
      <c r="D105" s="47"/>
      <c r="E105" s="47"/>
      <c r="F105" s="48"/>
      <c r="G105" s="18">
        <v>21</v>
      </c>
      <c r="H105" s="49" t="s">
        <v>6</v>
      </c>
      <c r="I105" s="1" t="s">
        <v>275</v>
      </c>
      <c r="J105" s="1"/>
      <c r="K105" s="1"/>
    </row>
    <row r="106" spans="1:11">
      <c r="A106" s="12" t="s">
        <v>177</v>
      </c>
      <c r="B106" s="14" t="s">
        <v>137</v>
      </c>
      <c r="C106" s="8"/>
      <c r="D106" s="8"/>
      <c r="E106" s="42"/>
      <c r="F106" s="8"/>
      <c r="G106" s="16">
        <v>21</v>
      </c>
      <c r="H106" s="17" t="s">
        <v>6</v>
      </c>
      <c r="I106" s="1" t="s">
        <v>275</v>
      </c>
      <c r="J106" s="1"/>
      <c r="K106" s="1"/>
    </row>
    <row r="107" spans="1:11">
      <c r="A107" s="12" t="s">
        <v>178</v>
      </c>
      <c r="B107" s="52" t="s">
        <v>67</v>
      </c>
      <c r="C107" s="47"/>
      <c r="D107" s="47"/>
      <c r="E107" s="47"/>
      <c r="F107" s="48"/>
      <c r="G107" s="18">
        <v>36</v>
      </c>
      <c r="H107" s="49" t="s">
        <v>32</v>
      </c>
      <c r="I107" s="66" t="s">
        <v>276</v>
      </c>
      <c r="J107" s="1"/>
      <c r="K107" s="1"/>
    </row>
    <row r="108" spans="1:11">
      <c r="A108" s="12" t="s">
        <v>179</v>
      </c>
      <c r="B108" s="14" t="s">
        <v>103</v>
      </c>
      <c r="C108" s="31"/>
      <c r="D108" s="31"/>
      <c r="E108" s="31"/>
      <c r="F108" s="32"/>
      <c r="G108" s="16">
        <v>32400</v>
      </c>
      <c r="H108" s="17" t="s">
        <v>101</v>
      </c>
      <c r="I108" s="66" t="s">
        <v>277</v>
      </c>
      <c r="J108" s="1"/>
      <c r="K108" s="1"/>
    </row>
    <row r="109" spans="1:11">
      <c r="A109" s="12" t="s">
        <v>214</v>
      </c>
      <c r="B109" s="14" t="s">
        <v>151</v>
      </c>
      <c r="C109" s="31"/>
      <c r="D109" s="31"/>
      <c r="E109" s="31"/>
      <c r="F109" s="32"/>
      <c r="G109" s="16">
        <v>1620</v>
      </c>
      <c r="H109" s="17" t="s">
        <v>101</v>
      </c>
      <c r="I109" s="66" t="s">
        <v>278</v>
      </c>
      <c r="J109" s="1"/>
      <c r="K109" s="1"/>
    </row>
    <row r="110" spans="1:11">
      <c r="A110" s="12"/>
      <c r="B110" s="14"/>
      <c r="C110" s="31"/>
      <c r="D110" s="31"/>
      <c r="E110" s="31"/>
      <c r="F110" s="32"/>
      <c r="G110" s="16"/>
      <c r="H110" s="17"/>
      <c r="I110" s="1"/>
      <c r="J110" s="1"/>
      <c r="K110" s="1"/>
    </row>
    <row r="111" spans="1:11">
      <c r="A111" s="12"/>
      <c r="B111" s="52"/>
      <c r="C111" s="47"/>
      <c r="D111" s="47"/>
      <c r="E111" s="47"/>
      <c r="F111" s="48"/>
      <c r="G111" s="18"/>
      <c r="H111" s="49"/>
      <c r="I111" s="1"/>
      <c r="J111" s="1"/>
      <c r="K111" s="1"/>
    </row>
    <row r="112" spans="1:11">
      <c r="A112" s="4" t="s">
        <v>37</v>
      </c>
      <c r="B112" s="5" t="s">
        <v>154</v>
      </c>
      <c r="C112" s="8"/>
      <c r="D112" s="8"/>
      <c r="E112" s="8"/>
      <c r="F112" s="15"/>
      <c r="G112" s="16"/>
      <c r="H112" s="17"/>
      <c r="I112" s="1"/>
      <c r="J112" s="1"/>
      <c r="K112" s="1"/>
    </row>
    <row r="113" spans="1:11">
      <c r="A113" s="12" t="s">
        <v>132</v>
      </c>
      <c r="B113" s="14" t="s">
        <v>156</v>
      </c>
      <c r="C113" s="8"/>
      <c r="D113" s="8"/>
      <c r="E113" s="8"/>
      <c r="F113" s="15"/>
      <c r="G113" s="16">
        <v>0</v>
      </c>
      <c r="H113" s="17" t="s">
        <v>5</v>
      </c>
      <c r="I113" s="1"/>
      <c r="J113" s="1"/>
      <c r="K113" s="1"/>
    </row>
    <row r="114" spans="1:11">
      <c r="A114" s="12" t="s">
        <v>133</v>
      </c>
      <c r="B114" s="14" t="s">
        <v>155</v>
      </c>
      <c r="C114" s="8"/>
      <c r="D114" s="8"/>
      <c r="E114" s="8"/>
      <c r="F114" s="15"/>
      <c r="G114" s="16">
        <v>0</v>
      </c>
      <c r="H114" s="17" t="s">
        <v>5</v>
      </c>
      <c r="I114" s="1"/>
      <c r="J114" s="29"/>
      <c r="K114" s="29"/>
    </row>
    <row r="115" spans="1:11">
      <c r="A115" s="12" t="s">
        <v>134</v>
      </c>
      <c r="B115" s="14" t="s">
        <v>213</v>
      </c>
      <c r="C115" s="8"/>
      <c r="D115" s="8"/>
      <c r="E115" s="8"/>
      <c r="F115" s="15"/>
      <c r="G115" s="16">
        <v>150</v>
      </c>
      <c r="H115" s="17" t="s">
        <v>5</v>
      </c>
      <c r="I115" s="1" t="s">
        <v>279</v>
      </c>
      <c r="J115" s="1"/>
      <c r="K115" s="1"/>
    </row>
    <row r="116" spans="1:11">
      <c r="A116" s="12" t="s">
        <v>135</v>
      </c>
      <c r="B116" s="14" t="s">
        <v>46</v>
      </c>
      <c r="C116" s="8"/>
      <c r="D116" s="8"/>
      <c r="E116" s="8"/>
      <c r="F116" s="15"/>
      <c r="G116" s="16">
        <v>774</v>
      </c>
      <c r="H116" s="17" t="s">
        <v>38</v>
      </c>
      <c r="I116" s="1" t="s">
        <v>280</v>
      </c>
      <c r="J116" s="1"/>
      <c r="K116" s="1"/>
    </row>
    <row r="117" spans="1:11">
      <c r="A117" s="12" t="s">
        <v>180</v>
      </c>
      <c r="B117" s="14" t="s">
        <v>150</v>
      </c>
      <c r="C117" s="47"/>
      <c r="D117" s="47"/>
      <c r="E117" s="47"/>
      <c r="F117" s="48"/>
      <c r="G117" s="18">
        <v>6</v>
      </c>
      <c r="H117" s="49" t="s">
        <v>6</v>
      </c>
      <c r="I117" s="1" t="s">
        <v>281</v>
      </c>
      <c r="J117" s="1"/>
      <c r="K117" s="1"/>
    </row>
    <row r="118" spans="1:11">
      <c r="A118" s="12" t="s">
        <v>181</v>
      </c>
      <c r="B118" s="14" t="s">
        <v>137</v>
      </c>
      <c r="C118" s="8"/>
      <c r="D118" s="8"/>
      <c r="E118" s="42"/>
      <c r="F118" s="8"/>
      <c r="G118" s="16">
        <v>6</v>
      </c>
      <c r="H118" s="17" t="s">
        <v>6</v>
      </c>
      <c r="I118" s="1" t="s">
        <v>281</v>
      </c>
      <c r="J118" s="1"/>
      <c r="K118" s="1"/>
    </row>
    <row r="119" spans="1:11">
      <c r="A119" s="12" t="s">
        <v>182</v>
      </c>
      <c r="B119" s="14" t="s">
        <v>103</v>
      </c>
      <c r="C119" s="31"/>
      <c r="D119" s="31"/>
      <c r="E119" s="31"/>
      <c r="F119" s="32"/>
      <c r="G119" s="16">
        <v>10800</v>
      </c>
      <c r="H119" s="17" t="s">
        <v>101</v>
      </c>
      <c r="I119" s="1" t="s">
        <v>282</v>
      </c>
      <c r="J119" s="1"/>
      <c r="K119" s="1"/>
    </row>
    <row r="120" spans="1:11">
      <c r="A120" s="12" t="s">
        <v>215</v>
      </c>
      <c r="B120" s="14" t="s">
        <v>151</v>
      </c>
      <c r="C120" s="31"/>
      <c r="D120" s="31"/>
      <c r="E120" s="31"/>
      <c r="F120" s="32"/>
      <c r="G120" s="16">
        <v>540</v>
      </c>
      <c r="H120" s="17" t="s">
        <v>101</v>
      </c>
      <c r="I120" s="1" t="s">
        <v>243</v>
      </c>
      <c r="J120" s="1"/>
      <c r="K120" s="1"/>
    </row>
    <row r="121" spans="1:11">
      <c r="A121" s="12"/>
      <c r="B121" s="14"/>
      <c r="C121" s="31"/>
      <c r="D121" s="31"/>
      <c r="E121" s="31"/>
      <c r="F121" s="32"/>
      <c r="G121" s="16"/>
      <c r="H121" s="17"/>
      <c r="I121" s="1"/>
    </row>
    <row r="122" spans="1:11">
      <c r="A122" s="12"/>
      <c r="B122" s="14"/>
      <c r="C122" s="8"/>
      <c r="D122" s="8"/>
      <c r="E122" s="8"/>
      <c r="F122" s="15"/>
      <c r="G122" s="16"/>
      <c r="H122" s="17"/>
      <c r="I122" s="1"/>
    </row>
    <row r="123" spans="1:11">
      <c r="A123" s="4" t="s">
        <v>24</v>
      </c>
      <c r="B123" s="5" t="s">
        <v>68</v>
      </c>
      <c r="C123" s="8"/>
      <c r="D123" s="8"/>
      <c r="E123" s="8"/>
      <c r="F123" s="15"/>
      <c r="G123" s="16"/>
      <c r="H123" s="17"/>
      <c r="I123" s="1"/>
    </row>
    <row r="124" spans="1:11">
      <c r="A124" s="12" t="s">
        <v>43</v>
      </c>
      <c r="B124" s="14" t="s">
        <v>156</v>
      </c>
      <c r="C124" s="8"/>
      <c r="D124" s="8"/>
      <c r="E124" s="8"/>
      <c r="F124" s="15"/>
      <c r="G124" s="16">
        <v>15.4</v>
      </c>
      <c r="H124" s="17" t="s">
        <v>5</v>
      </c>
      <c r="I124" s="1" t="s">
        <v>283</v>
      </c>
    </row>
    <row r="125" spans="1:11">
      <c r="A125" s="12" t="s">
        <v>44</v>
      </c>
      <c r="B125" s="14" t="s">
        <v>155</v>
      </c>
      <c r="C125" s="8"/>
      <c r="D125" s="8"/>
      <c r="E125" s="8"/>
      <c r="F125" s="15"/>
      <c r="G125" s="16">
        <v>15.4</v>
      </c>
      <c r="H125" s="17" t="s">
        <v>5</v>
      </c>
      <c r="I125" s="1" t="s">
        <v>283</v>
      </c>
    </row>
    <row r="126" spans="1:11">
      <c r="A126" s="12" t="s">
        <v>45</v>
      </c>
      <c r="B126" s="14" t="s">
        <v>157</v>
      </c>
      <c r="C126" s="8"/>
      <c r="D126" s="8"/>
      <c r="E126" s="8"/>
      <c r="F126" s="15"/>
      <c r="G126" s="16">
        <v>360</v>
      </c>
      <c r="H126" s="17" t="s">
        <v>38</v>
      </c>
      <c r="I126" s="1" t="s">
        <v>223</v>
      </c>
    </row>
    <row r="127" spans="1:11">
      <c r="A127" s="12" t="s">
        <v>104</v>
      </c>
      <c r="B127" s="14" t="s">
        <v>150</v>
      </c>
      <c r="C127" s="47"/>
      <c r="D127" s="47"/>
      <c r="E127" s="47"/>
      <c r="F127" s="48"/>
      <c r="G127" s="18">
        <v>27</v>
      </c>
      <c r="H127" s="49" t="s">
        <v>6</v>
      </c>
      <c r="I127" s="1" t="s">
        <v>284</v>
      </c>
    </row>
    <row r="128" spans="1:11">
      <c r="A128" s="12" t="s">
        <v>183</v>
      </c>
      <c r="B128" s="14" t="s">
        <v>137</v>
      </c>
      <c r="C128" s="8"/>
      <c r="D128" s="8"/>
      <c r="E128" s="42"/>
      <c r="F128" s="8"/>
      <c r="G128" s="16">
        <v>27</v>
      </c>
      <c r="H128" s="17" t="s">
        <v>6</v>
      </c>
      <c r="I128" s="1" t="s">
        <v>284</v>
      </c>
    </row>
    <row r="129" spans="1:9">
      <c r="A129" s="12" t="s">
        <v>184</v>
      </c>
      <c r="B129" s="14" t="s">
        <v>230</v>
      </c>
      <c r="C129" s="31"/>
      <c r="D129" s="31"/>
      <c r="E129" s="31"/>
      <c r="F129" s="32"/>
      <c r="G129" s="16">
        <v>270</v>
      </c>
      <c r="H129" s="17" t="s">
        <v>101</v>
      </c>
      <c r="I129" s="1" t="s">
        <v>252</v>
      </c>
    </row>
    <row r="130" spans="1:9">
      <c r="A130" s="12" t="s">
        <v>185</v>
      </c>
      <c r="B130" s="14" t="s">
        <v>229</v>
      </c>
      <c r="C130" s="31"/>
      <c r="D130" s="31"/>
      <c r="E130" s="31"/>
      <c r="F130" s="32"/>
      <c r="G130" s="16">
        <v>900</v>
      </c>
      <c r="H130" s="17" t="s">
        <v>101</v>
      </c>
      <c r="I130" s="1" t="s">
        <v>253</v>
      </c>
    </row>
    <row r="131" spans="1:9">
      <c r="A131" s="12" t="s">
        <v>186</v>
      </c>
      <c r="B131" s="14" t="s">
        <v>206</v>
      </c>
      <c r="C131" s="8"/>
      <c r="D131" s="8"/>
      <c r="E131" s="8"/>
      <c r="F131" s="15"/>
      <c r="G131" s="16">
        <v>720</v>
      </c>
      <c r="H131" s="17" t="s">
        <v>152</v>
      </c>
      <c r="I131" s="1" t="s">
        <v>285</v>
      </c>
    </row>
    <row r="132" spans="1:9">
      <c r="A132" s="12" t="s">
        <v>187</v>
      </c>
      <c r="B132" s="14" t="s">
        <v>201</v>
      </c>
      <c r="C132" s="8"/>
      <c r="D132" s="8"/>
      <c r="E132" s="8"/>
      <c r="F132" s="15"/>
      <c r="G132" s="16">
        <v>14400</v>
      </c>
      <c r="H132" s="17" t="s">
        <v>152</v>
      </c>
      <c r="I132" s="1" t="s">
        <v>286</v>
      </c>
    </row>
    <row r="133" spans="1:9">
      <c r="A133" s="12" t="s">
        <v>216</v>
      </c>
      <c r="B133" s="14" t="s">
        <v>202</v>
      </c>
      <c r="C133" s="8"/>
      <c r="D133" s="8"/>
      <c r="E133" s="8"/>
      <c r="F133" s="15"/>
      <c r="G133" s="16">
        <v>720</v>
      </c>
      <c r="H133" s="17" t="s">
        <v>152</v>
      </c>
      <c r="I133" s="1" t="s">
        <v>285</v>
      </c>
    </row>
    <row r="134" spans="1:9">
      <c r="A134" s="12" t="s">
        <v>217</v>
      </c>
      <c r="B134" s="14" t="s">
        <v>203</v>
      </c>
      <c r="C134" s="8"/>
      <c r="D134" s="8"/>
      <c r="E134" s="8"/>
      <c r="F134" s="15"/>
      <c r="G134" s="16">
        <v>2400</v>
      </c>
      <c r="H134" s="17" t="s">
        <v>152</v>
      </c>
      <c r="I134" s="1" t="s">
        <v>287</v>
      </c>
    </row>
    <row r="135" spans="1:9">
      <c r="A135" s="12"/>
      <c r="B135" s="14"/>
      <c r="C135" s="8"/>
      <c r="D135" s="8"/>
      <c r="E135" s="8"/>
      <c r="F135" s="15"/>
      <c r="G135" s="16"/>
      <c r="H135" s="17"/>
      <c r="I135" s="1"/>
    </row>
    <row r="136" spans="1:9">
      <c r="A136" s="12"/>
      <c r="B136" s="14"/>
      <c r="C136" s="8"/>
      <c r="D136" s="8"/>
      <c r="E136" s="8"/>
      <c r="F136" s="15"/>
      <c r="G136" s="16"/>
      <c r="H136" s="17"/>
      <c r="I136" s="1"/>
    </row>
    <row r="137" spans="1:9">
      <c r="A137" s="4" t="s">
        <v>25</v>
      </c>
      <c r="B137" s="5" t="s">
        <v>107</v>
      </c>
      <c r="C137" s="8"/>
      <c r="D137" s="8"/>
      <c r="E137" s="8"/>
      <c r="F137" s="15"/>
      <c r="G137" s="16"/>
      <c r="H137" s="17"/>
      <c r="I137" s="1"/>
    </row>
    <row r="138" spans="1:9">
      <c r="A138" s="12" t="s">
        <v>84</v>
      </c>
      <c r="B138" s="14" t="s">
        <v>142</v>
      </c>
      <c r="C138" s="8"/>
      <c r="D138" s="8"/>
      <c r="E138" s="8"/>
      <c r="F138" s="15"/>
      <c r="G138" s="16">
        <v>56</v>
      </c>
      <c r="H138" s="17" t="s">
        <v>5</v>
      </c>
      <c r="I138" s="1" t="s">
        <v>288</v>
      </c>
    </row>
    <row r="139" spans="1:9">
      <c r="A139" s="12" t="s">
        <v>85</v>
      </c>
      <c r="B139" s="14" t="s">
        <v>146</v>
      </c>
      <c r="C139" s="8"/>
      <c r="D139" s="8"/>
      <c r="E139" s="8"/>
      <c r="F139" s="15"/>
      <c r="G139" s="16">
        <v>56</v>
      </c>
      <c r="H139" s="17" t="s">
        <v>5</v>
      </c>
      <c r="I139" s="1" t="s">
        <v>288</v>
      </c>
    </row>
    <row r="140" spans="1:9">
      <c r="A140" s="12" t="s">
        <v>86</v>
      </c>
      <c r="B140" s="14" t="s">
        <v>143</v>
      </c>
      <c r="C140" s="8"/>
      <c r="D140" s="8"/>
      <c r="E140" s="8"/>
      <c r="F140" s="15"/>
      <c r="G140" s="16">
        <v>69</v>
      </c>
      <c r="H140" s="17" t="s">
        <v>38</v>
      </c>
      <c r="I140" s="1" t="s">
        <v>289</v>
      </c>
    </row>
    <row r="141" spans="1:9">
      <c r="A141" s="12" t="s">
        <v>188</v>
      </c>
      <c r="B141" s="14" t="s">
        <v>144</v>
      </c>
      <c r="C141" s="8"/>
      <c r="D141" s="8"/>
      <c r="E141" s="8"/>
      <c r="F141" s="15"/>
      <c r="G141" s="16">
        <v>240</v>
      </c>
      <c r="H141" s="17" t="s">
        <v>38</v>
      </c>
      <c r="I141" s="1" t="s">
        <v>296</v>
      </c>
    </row>
    <row r="142" spans="1:9">
      <c r="A142" s="12" t="s">
        <v>189</v>
      </c>
      <c r="B142" s="14" t="s">
        <v>60</v>
      </c>
      <c r="C142" s="8"/>
      <c r="D142" s="8"/>
      <c r="E142" s="8"/>
      <c r="F142" s="15"/>
      <c r="G142" s="16">
        <v>10.5</v>
      </c>
      <c r="H142" s="17" t="s">
        <v>6</v>
      </c>
      <c r="I142" s="1" t="s">
        <v>290</v>
      </c>
    </row>
    <row r="143" spans="1:9">
      <c r="A143" s="12" t="s">
        <v>190</v>
      </c>
      <c r="B143" s="14" t="s">
        <v>137</v>
      </c>
      <c r="C143" s="8"/>
      <c r="D143" s="8"/>
      <c r="E143" s="8"/>
      <c r="F143" s="15"/>
      <c r="G143" s="16">
        <v>10.5</v>
      </c>
      <c r="H143" s="17" t="s">
        <v>6</v>
      </c>
      <c r="I143" s="1" t="s">
        <v>290</v>
      </c>
    </row>
    <row r="144" spans="1:9">
      <c r="A144" s="12" t="s">
        <v>191</v>
      </c>
      <c r="B144" s="14" t="s">
        <v>230</v>
      </c>
      <c r="C144" s="31"/>
      <c r="D144" s="31"/>
      <c r="E144" s="31"/>
      <c r="F144" s="32"/>
      <c r="G144" s="16">
        <v>270</v>
      </c>
      <c r="H144" s="17" t="s">
        <v>101</v>
      </c>
      <c r="I144" s="1" t="s">
        <v>252</v>
      </c>
    </row>
    <row r="145" spans="1:9">
      <c r="A145" s="12" t="s">
        <v>192</v>
      </c>
      <c r="B145" s="14" t="s">
        <v>229</v>
      </c>
      <c r="C145" s="31"/>
      <c r="D145" s="31"/>
      <c r="E145" s="31"/>
      <c r="F145" s="32"/>
      <c r="G145" s="16">
        <v>900</v>
      </c>
      <c r="H145" s="17" t="s">
        <v>101</v>
      </c>
      <c r="I145" s="1" t="s">
        <v>253</v>
      </c>
    </row>
    <row r="146" spans="1:9">
      <c r="A146" s="12" t="s">
        <v>193</v>
      </c>
      <c r="B146" s="14" t="s">
        <v>206</v>
      </c>
      <c r="C146" s="8"/>
      <c r="D146" s="8"/>
      <c r="E146" s="8"/>
      <c r="F146" s="15"/>
      <c r="G146" s="16">
        <v>180</v>
      </c>
      <c r="H146" s="17" t="s">
        <v>152</v>
      </c>
      <c r="I146" s="1" t="s">
        <v>291</v>
      </c>
    </row>
    <row r="147" spans="1:9">
      <c r="A147" s="12" t="s">
        <v>194</v>
      </c>
      <c r="B147" s="14" t="s">
        <v>201</v>
      </c>
      <c r="C147" s="8"/>
      <c r="D147" s="8"/>
      <c r="E147" s="8"/>
      <c r="F147" s="15"/>
      <c r="G147" s="16">
        <v>3600</v>
      </c>
      <c r="H147" s="17" t="s">
        <v>152</v>
      </c>
      <c r="I147" s="1" t="s">
        <v>292</v>
      </c>
    </row>
    <row r="148" spans="1:9">
      <c r="A148" s="12" t="s">
        <v>218</v>
      </c>
      <c r="B148" s="14" t="s">
        <v>202</v>
      </c>
      <c r="C148" s="8"/>
      <c r="D148" s="8"/>
      <c r="E148" s="8"/>
      <c r="F148" s="15"/>
      <c r="G148" s="16">
        <v>360</v>
      </c>
      <c r="H148" s="17" t="s">
        <v>152</v>
      </c>
      <c r="I148" s="1" t="s">
        <v>291</v>
      </c>
    </row>
    <row r="149" spans="1:9">
      <c r="A149" s="12" t="s">
        <v>219</v>
      </c>
      <c r="B149" s="14" t="s">
        <v>203</v>
      </c>
      <c r="C149" s="8"/>
      <c r="D149" s="8"/>
      <c r="E149" s="8"/>
      <c r="F149" s="15"/>
      <c r="G149" s="16">
        <v>600</v>
      </c>
      <c r="H149" s="17" t="s">
        <v>152</v>
      </c>
      <c r="I149" s="1" t="s">
        <v>293</v>
      </c>
    </row>
    <row r="150" spans="1:9">
      <c r="A150" s="12"/>
      <c r="B150" s="14"/>
      <c r="C150" s="8"/>
      <c r="D150" s="8"/>
      <c r="E150" s="8"/>
      <c r="F150" s="15"/>
      <c r="G150" s="16"/>
      <c r="H150" s="17"/>
      <c r="I150" s="1"/>
    </row>
    <row r="151" spans="1:9">
      <c r="A151" s="12"/>
      <c r="B151" s="14"/>
      <c r="C151" s="8"/>
      <c r="D151" s="8"/>
      <c r="E151" s="8"/>
      <c r="F151" s="15"/>
      <c r="G151" s="16"/>
      <c r="H151" s="17"/>
      <c r="I151" s="1"/>
    </row>
    <row r="152" spans="1:9">
      <c r="A152" s="4" t="s">
        <v>26</v>
      </c>
      <c r="B152" s="5" t="s">
        <v>69</v>
      </c>
      <c r="C152" s="8"/>
      <c r="D152" s="8"/>
      <c r="E152" s="8"/>
      <c r="F152" s="15"/>
      <c r="G152" s="16"/>
      <c r="H152" s="17"/>
      <c r="I152" s="1"/>
    </row>
    <row r="153" spans="1:9">
      <c r="A153" s="12" t="s">
        <v>87</v>
      </c>
      <c r="B153" s="14" t="s">
        <v>142</v>
      </c>
      <c r="C153" s="8"/>
      <c r="D153" s="8"/>
      <c r="E153" s="8"/>
      <c r="F153" s="15"/>
      <c r="G153" s="16">
        <v>36</v>
      </c>
      <c r="H153" s="17" t="s">
        <v>5</v>
      </c>
      <c r="I153" s="1" t="s">
        <v>297</v>
      </c>
    </row>
    <row r="154" spans="1:9">
      <c r="A154" s="12" t="s">
        <v>88</v>
      </c>
      <c r="B154" s="14" t="s">
        <v>146</v>
      </c>
      <c r="C154" s="8"/>
      <c r="D154" s="8"/>
      <c r="E154" s="8"/>
      <c r="F154" s="15"/>
      <c r="G154" s="16">
        <v>36</v>
      </c>
      <c r="H154" s="17" t="s">
        <v>5</v>
      </c>
      <c r="I154" s="1" t="s">
        <v>297</v>
      </c>
    </row>
    <row r="155" spans="1:9">
      <c r="A155" s="12" t="s">
        <v>89</v>
      </c>
      <c r="B155" s="14" t="s">
        <v>143</v>
      </c>
      <c r="C155" s="8"/>
      <c r="D155" s="8"/>
      <c r="E155" s="8"/>
      <c r="F155" s="15"/>
      <c r="G155" s="16">
        <v>72</v>
      </c>
      <c r="H155" s="17" t="s">
        <v>38</v>
      </c>
      <c r="I155" s="1" t="s">
        <v>298</v>
      </c>
    </row>
    <row r="156" spans="1:9">
      <c r="A156" s="12" t="s">
        <v>90</v>
      </c>
      <c r="B156" s="14" t="s">
        <v>144</v>
      </c>
      <c r="C156" s="8"/>
      <c r="D156" s="8"/>
      <c r="E156" s="8"/>
      <c r="F156" s="15"/>
      <c r="G156" s="16">
        <v>111.6</v>
      </c>
      <c r="H156" s="17" t="s">
        <v>38</v>
      </c>
      <c r="I156" s="1" t="s">
        <v>299</v>
      </c>
    </row>
    <row r="157" spans="1:9">
      <c r="A157" s="12" t="s">
        <v>91</v>
      </c>
      <c r="B157" s="14" t="s">
        <v>60</v>
      </c>
      <c r="C157" s="8"/>
      <c r="D157" s="8"/>
      <c r="E157" s="8"/>
      <c r="F157" s="15"/>
      <c r="G157" s="16">
        <v>3.15</v>
      </c>
      <c r="H157" s="17" t="s">
        <v>6</v>
      </c>
      <c r="I157" s="1" t="s">
        <v>300</v>
      </c>
    </row>
    <row r="158" spans="1:9">
      <c r="A158" s="12" t="s">
        <v>195</v>
      </c>
      <c r="B158" s="14" t="s">
        <v>137</v>
      </c>
      <c r="C158" s="8"/>
      <c r="D158" s="8"/>
      <c r="E158" s="8"/>
      <c r="F158" s="15"/>
      <c r="G158" s="16">
        <v>3.15</v>
      </c>
      <c r="H158" s="17" t="s">
        <v>6</v>
      </c>
      <c r="I158" s="1" t="s">
        <v>300</v>
      </c>
    </row>
    <row r="159" spans="1:9">
      <c r="A159" s="12" t="s">
        <v>196</v>
      </c>
      <c r="B159" s="14" t="s">
        <v>230</v>
      </c>
      <c r="C159" s="31"/>
      <c r="D159" s="31"/>
      <c r="E159" s="31"/>
      <c r="F159" s="32"/>
      <c r="G159" s="16">
        <v>270</v>
      </c>
      <c r="H159" s="17" t="s">
        <v>101</v>
      </c>
      <c r="I159" s="1" t="s">
        <v>252</v>
      </c>
    </row>
    <row r="160" spans="1:9">
      <c r="A160" s="12" t="s">
        <v>197</v>
      </c>
      <c r="B160" s="14" t="s">
        <v>229</v>
      </c>
      <c r="C160" s="31"/>
      <c r="D160" s="31"/>
      <c r="E160" s="31"/>
      <c r="F160" s="32"/>
      <c r="G160" s="16">
        <v>900</v>
      </c>
      <c r="H160" s="17" t="s">
        <v>101</v>
      </c>
      <c r="I160" s="1" t="s">
        <v>253</v>
      </c>
    </row>
    <row r="161" spans="1:9">
      <c r="A161" s="12" t="s">
        <v>198</v>
      </c>
      <c r="B161" s="14" t="s">
        <v>206</v>
      </c>
      <c r="C161" s="8"/>
      <c r="D161" s="8"/>
      <c r="E161" s="8"/>
      <c r="F161" s="15"/>
      <c r="G161" s="16">
        <v>180</v>
      </c>
      <c r="H161" s="17" t="s">
        <v>152</v>
      </c>
      <c r="I161" s="1" t="s">
        <v>291</v>
      </c>
    </row>
    <row r="162" spans="1:9">
      <c r="A162" s="12" t="s">
        <v>199</v>
      </c>
      <c r="B162" s="14" t="s">
        <v>201</v>
      </c>
      <c r="C162" s="8"/>
      <c r="D162" s="8"/>
      <c r="E162" s="8"/>
      <c r="F162" s="15"/>
      <c r="G162" s="16">
        <v>3600</v>
      </c>
      <c r="H162" s="17" t="s">
        <v>152</v>
      </c>
      <c r="I162" s="1" t="s">
        <v>292</v>
      </c>
    </row>
    <row r="163" spans="1:9">
      <c r="A163" s="12" t="s">
        <v>220</v>
      </c>
      <c r="B163" s="14" t="s">
        <v>202</v>
      </c>
      <c r="C163" s="8"/>
      <c r="D163" s="8"/>
      <c r="E163" s="8"/>
      <c r="F163" s="15"/>
      <c r="G163" s="16">
        <v>360</v>
      </c>
      <c r="H163" s="17" t="s">
        <v>152</v>
      </c>
      <c r="I163" s="1" t="s">
        <v>291</v>
      </c>
    </row>
    <row r="164" spans="1:9">
      <c r="A164" s="12" t="s">
        <v>221</v>
      </c>
      <c r="B164" s="14" t="s">
        <v>203</v>
      </c>
      <c r="C164" s="8"/>
      <c r="D164" s="8"/>
      <c r="E164" s="8"/>
      <c r="F164" s="15"/>
      <c r="G164" s="16">
        <v>600</v>
      </c>
      <c r="H164" s="17" t="s">
        <v>152</v>
      </c>
      <c r="I164" s="1" t="s">
        <v>293</v>
      </c>
    </row>
    <row r="165" spans="1:9">
      <c r="A165" s="4"/>
      <c r="B165" s="5"/>
      <c r="C165" s="8"/>
      <c r="D165" s="8"/>
      <c r="E165" s="8"/>
      <c r="F165" s="15"/>
      <c r="G165" s="16"/>
      <c r="H165" s="17"/>
    </row>
    <row r="166" spans="1:9">
      <c r="A166" s="12"/>
      <c r="B166" s="14"/>
      <c r="C166" s="8"/>
      <c r="D166" s="8"/>
      <c r="E166" s="8"/>
      <c r="F166" s="15"/>
      <c r="G166" s="16"/>
      <c r="H166" s="17"/>
    </row>
    <row r="167" spans="1:9">
      <c r="A167" s="4" t="s">
        <v>27</v>
      </c>
      <c r="B167" s="5" t="s">
        <v>70</v>
      </c>
      <c r="C167" s="8"/>
      <c r="D167" s="8"/>
      <c r="E167" s="8"/>
      <c r="F167" s="15"/>
      <c r="G167" s="16"/>
      <c r="H167" s="17"/>
    </row>
    <row r="168" spans="1:9">
      <c r="A168" s="12" t="s">
        <v>92</v>
      </c>
      <c r="B168" s="14" t="s">
        <v>71</v>
      </c>
      <c r="C168" s="8"/>
      <c r="D168" s="8"/>
      <c r="E168" s="8"/>
      <c r="F168" s="15"/>
      <c r="G168" s="16">
        <v>30</v>
      </c>
      <c r="H168" s="17" t="s">
        <v>59</v>
      </c>
      <c r="I168" s="1" t="s">
        <v>294</v>
      </c>
    </row>
    <row r="169" spans="1:9">
      <c r="A169" s="12" t="s">
        <v>93</v>
      </c>
      <c r="B169" s="14" t="s">
        <v>102</v>
      </c>
      <c r="C169" s="8"/>
      <c r="D169" s="8"/>
      <c r="E169" s="8"/>
      <c r="F169" s="15"/>
      <c r="G169" s="16">
        <v>30</v>
      </c>
      <c r="H169" s="17" t="s">
        <v>5</v>
      </c>
      <c r="I169" s="1" t="s">
        <v>295</v>
      </c>
    </row>
    <row r="170" spans="1:9">
      <c r="A170" s="12"/>
      <c r="B170" s="14"/>
      <c r="C170" s="8"/>
      <c r="D170" s="8"/>
      <c r="E170" s="8"/>
      <c r="F170" s="15"/>
      <c r="G170" s="16"/>
      <c r="H170" s="17"/>
    </row>
    <row r="171" spans="1:9">
      <c r="A171" s="12"/>
      <c r="B171" s="14"/>
      <c r="C171" s="8"/>
      <c r="D171" s="8"/>
      <c r="E171" s="8"/>
      <c r="F171" s="15"/>
      <c r="G171" s="16"/>
      <c r="H171" s="17"/>
    </row>
    <row r="172" spans="1:9">
      <c r="A172" s="4"/>
      <c r="B172" s="40" t="s">
        <v>99</v>
      </c>
      <c r="C172" s="43"/>
      <c r="D172" s="43"/>
      <c r="E172" s="43"/>
      <c r="F172" s="53"/>
      <c r="G172" s="28"/>
      <c r="H172" s="54"/>
    </row>
    <row r="173" spans="1:9">
      <c r="A173" s="12"/>
      <c r="B173" s="14"/>
      <c r="C173" s="8"/>
      <c r="D173" s="8"/>
      <c r="E173" s="8"/>
      <c r="F173" s="15"/>
      <c r="G173" s="16"/>
      <c r="H173" s="17"/>
    </row>
    <row r="174" spans="1:9">
      <c r="A174" s="33">
        <v>5</v>
      </c>
      <c r="B174" s="63" t="s">
        <v>40</v>
      </c>
      <c r="C174" s="64"/>
      <c r="D174" s="64"/>
      <c r="E174" s="64"/>
      <c r="F174" s="64"/>
      <c r="G174" s="38"/>
      <c r="H174" s="65"/>
    </row>
    <row r="175" spans="1:9">
      <c r="A175" s="35" t="s">
        <v>41</v>
      </c>
      <c r="B175" s="145" t="s">
        <v>66</v>
      </c>
      <c r="C175" s="145"/>
      <c r="D175" s="145"/>
      <c r="E175" s="145"/>
      <c r="F175" s="145"/>
      <c r="G175" s="38">
        <v>0</v>
      </c>
      <c r="H175" s="65" t="s">
        <v>6</v>
      </c>
    </row>
    <row r="176" spans="1:9">
      <c r="A176" s="35" t="s">
        <v>42</v>
      </c>
      <c r="B176" s="67" t="s">
        <v>158</v>
      </c>
      <c r="C176" s="68"/>
      <c r="D176" s="68"/>
      <c r="E176" s="68"/>
      <c r="F176" s="68"/>
      <c r="G176" s="38">
        <v>0</v>
      </c>
      <c r="H176" s="65" t="s">
        <v>6</v>
      </c>
    </row>
    <row r="177" spans="1:8">
      <c r="A177" s="35" t="s">
        <v>113</v>
      </c>
      <c r="B177" s="146" t="s">
        <v>111</v>
      </c>
      <c r="C177" s="147"/>
      <c r="D177" s="147"/>
      <c r="E177" s="147"/>
      <c r="F177" s="147"/>
      <c r="G177" s="38">
        <v>0</v>
      </c>
      <c r="H177" s="65" t="s">
        <v>6</v>
      </c>
    </row>
    <row r="178" spans="1:8">
      <c r="A178" s="35" t="s">
        <v>200</v>
      </c>
      <c r="B178" s="67" t="s">
        <v>114</v>
      </c>
      <c r="C178" s="68"/>
      <c r="D178" s="68"/>
      <c r="E178" s="68"/>
      <c r="F178" s="68"/>
      <c r="G178" s="38">
        <v>0</v>
      </c>
      <c r="H178" s="71" t="s">
        <v>6</v>
      </c>
    </row>
  </sheetData>
  <mergeCells count="17">
    <mergeCell ref="B23:F23"/>
    <mergeCell ref="B35:F35"/>
    <mergeCell ref="B175:F175"/>
    <mergeCell ref="B177:F177"/>
    <mergeCell ref="B28:F28"/>
    <mergeCell ref="B29:F29"/>
    <mergeCell ref="A1:P1"/>
    <mergeCell ref="A2:P2"/>
    <mergeCell ref="A3:P3"/>
    <mergeCell ref="A4:P4"/>
    <mergeCell ref="B22:F22"/>
    <mergeCell ref="A11:A13"/>
    <mergeCell ref="B11:F13"/>
    <mergeCell ref="G11:G13"/>
    <mergeCell ref="H11:H13"/>
    <mergeCell ref="B20:F20"/>
    <mergeCell ref="B21:F21"/>
  </mergeCells>
  <phoneticPr fontId="4" type="noConversion"/>
  <pageMargins left="0.41" right="0.46" top="0.984251969" bottom="0.984251969" header="0.49212598499999999" footer="0.49212598499999999"/>
  <pageSetup paperSize="9" scale="73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zoomScale="125" zoomScaleNormal="125" zoomScaleSheetLayoutView="116" workbookViewId="0">
      <selection activeCell="K3" sqref="K3"/>
    </sheetView>
  </sheetViews>
  <sheetFormatPr defaultRowHeight="12.75"/>
  <cols>
    <col min="1" max="1" width="6.42578125" style="56" customWidth="1"/>
    <col min="2" max="2" width="14.140625" style="56" customWidth="1"/>
    <col min="3" max="3" width="9.140625" style="56"/>
    <col min="4" max="4" width="10.28515625" style="1" bestFit="1" customWidth="1"/>
    <col min="5" max="6" width="9.140625" style="1"/>
    <col min="7" max="7" width="33.7109375" style="1" customWidth="1"/>
    <col min="8" max="8" width="7.28515625" style="59" customWidth="1"/>
    <col min="9" max="9" width="6.42578125" style="56" customWidth="1"/>
    <col min="10" max="10" width="7.85546875" style="60" customWidth="1"/>
    <col min="11" max="11" width="10.140625" style="60" customWidth="1"/>
    <col min="12" max="13" width="9.28515625" style="60" hidden="1" customWidth="1"/>
    <col min="14" max="14" width="10" style="60" customWidth="1"/>
    <col min="15" max="15" width="9.7109375" style="60" customWidth="1"/>
    <col min="16" max="16" width="10.42578125" style="1" bestFit="1" customWidth="1"/>
    <col min="17" max="16384" width="9.140625" style="1"/>
  </cols>
  <sheetData>
    <row r="1" spans="1:15" ht="23.25">
      <c r="A1" s="128"/>
      <c r="B1" s="128"/>
      <c r="C1" s="128"/>
      <c r="D1" s="128"/>
      <c r="E1" s="128"/>
      <c r="F1" s="90"/>
      <c r="G1" s="130" t="s">
        <v>360</v>
      </c>
      <c r="H1" s="90"/>
      <c r="I1" s="128"/>
      <c r="J1" s="128"/>
      <c r="K1" s="128"/>
      <c r="L1" s="128"/>
      <c r="M1" s="128"/>
      <c r="N1" s="128"/>
      <c r="O1" s="128"/>
    </row>
    <row r="2" spans="1:15" ht="15.75">
      <c r="A2" s="128"/>
      <c r="B2" s="128"/>
      <c r="C2" s="128"/>
      <c r="D2" s="128"/>
      <c r="E2" s="128"/>
      <c r="F2" s="90"/>
      <c r="G2" s="90"/>
      <c r="H2" s="90"/>
      <c r="I2" s="128"/>
      <c r="J2" s="128"/>
      <c r="K2" s="128"/>
      <c r="L2" s="128"/>
      <c r="M2" s="128"/>
      <c r="N2" s="128"/>
      <c r="O2" s="128"/>
    </row>
    <row r="3" spans="1:15" ht="15.75">
      <c r="A3" s="128"/>
      <c r="B3" s="128"/>
      <c r="C3" s="128"/>
      <c r="D3" s="128"/>
      <c r="E3" s="128"/>
      <c r="F3" s="97" t="s">
        <v>370</v>
      </c>
      <c r="G3" s="90"/>
      <c r="H3" s="90"/>
      <c r="I3" s="128"/>
      <c r="J3" s="128"/>
      <c r="K3" s="128"/>
      <c r="L3" s="128"/>
      <c r="M3" s="128"/>
      <c r="N3" s="128"/>
      <c r="O3" s="128"/>
    </row>
    <row r="4" spans="1:15" ht="15.7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>
      <c r="A5" s="61"/>
      <c r="B5" s="61"/>
      <c r="C5" s="61" t="s">
        <v>371</v>
      </c>
      <c r="D5" s="61" t="s">
        <v>374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>
      <c r="A6" s="61"/>
      <c r="B6" s="61"/>
      <c r="C6" s="61" t="s">
        <v>372</v>
      </c>
      <c r="D6" s="61" t="s">
        <v>375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ht="15.75">
      <c r="A8" s="62"/>
      <c r="B8" s="62"/>
      <c r="C8" s="62"/>
      <c r="D8" s="62"/>
      <c r="E8" s="62"/>
      <c r="F8" s="62"/>
      <c r="G8" s="131" t="s">
        <v>373</v>
      </c>
      <c r="H8" s="62"/>
      <c r="I8" s="62"/>
      <c r="J8" s="62"/>
      <c r="K8" s="62"/>
      <c r="L8" s="62"/>
      <c r="M8" s="62"/>
      <c r="N8" s="62"/>
      <c r="O8" s="62"/>
    </row>
    <row r="9" spans="1: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5" ht="12.75" customHeight="1">
      <c r="A10" s="139" t="s">
        <v>48</v>
      </c>
      <c r="B10" s="156" t="s">
        <v>349</v>
      </c>
      <c r="C10" s="140" t="s">
        <v>47</v>
      </c>
      <c r="D10" s="140"/>
      <c r="E10" s="140"/>
      <c r="F10" s="140"/>
      <c r="G10" s="140"/>
      <c r="H10" s="141" t="s">
        <v>1</v>
      </c>
      <c r="I10" s="139" t="s">
        <v>2</v>
      </c>
      <c r="J10" s="2"/>
      <c r="K10" s="151" t="s">
        <v>0</v>
      </c>
      <c r="L10" s="152"/>
      <c r="M10" s="152"/>
      <c r="N10" s="153"/>
      <c r="O10" s="3"/>
    </row>
    <row r="11" spans="1:15" ht="12.75" customHeight="1">
      <c r="A11" s="139"/>
      <c r="B11" s="156"/>
      <c r="C11" s="140"/>
      <c r="D11" s="140"/>
      <c r="E11" s="140"/>
      <c r="F11" s="140"/>
      <c r="G11" s="140"/>
      <c r="H11" s="141"/>
      <c r="I11" s="139"/>
      <c r="J11" s="154" t="s">
        <v>34</v>
      </c>
      <c r="K11" s="154" t="s">
        <v>118</v>
      </c>
      <c r="L11" s="150" t="s">
        <v>30</v>
      </c>
      <c r="M11" s="150"/>
      <c r="N11" s="154" t="s">
        <v>31</v>
      </c>
      <c r="O11" s="124"/>
    </row>
    <row r="12" spans="1:15" ht="22.5">
      <c r="A12" s="139"/>
      <c r="B12" s="156"/>
      <c r="C12" s="140"/>
      <c r="D12" s="140"/>
      <c r="E12" s="140"/>
      <c r="F12" s="140"/>
      <c r="G12" s="140"/>
      <c r="H12" s="141"/>
      <c r="I12" s="139"/>
      <c r="J12" s="155"/>
      <c r="K12" s="155"/>
      <c r="L12" s="3" t="s">
        <v>3</v>
      </c>
      <c r="M12" s="3" t="s">
        <v>4</v>
      </c>
      <c r="N12" s="155"/>
      <c r="O12" s="125" t="s">
        <v>94</v>
      </c>
    </row>
    <row r="13" spans="1:15">
      <c r="A13" s="4" t="s">
        <v>313</v>
      </c>
      <c r="B13" s="12"/>
      <c r="C13" s="5" t="s">
        <v>28</v>
      </c>
      <c r="D13" s="8"/>
      <c r="E13" s="8"/>
      <c r="F13" s="8"/>
      <c r="G13" s="8"/>
      <c r="H13" s="7"/>
      <c r="I13" s="13"/>
      <c r="J13" s="9"/>
      <c r="K13" s="9"/>
      <c r="L13" s="10"/>
      <c r="M13" s="10"/>
      <c r="N13" s="11"/>
      <c r="O13" s="50"/>
    </row>
    <row r="14" spans="1:15">
      <c r="A14" s="12" t="s">
        <v>8</v>
      </c>
      <c r="B14" s="4" t="s">
        <v>50</v>
      </c>
      <c r="C14" s="14" t="s">
        <v>115</v>
      </c>
      <c r="D14" s="8"/>
      <c r="E14" s="8"/>
      <c r="F14" s="8"/>
      <c r="G14" s="15"/>
      <c r="H14" s="16">
        <v>10</v>
      </c>
      <c r="I14" s="17" t="s">
        <v>32</v>
      </c>
      <c r="J14" s="16">
        <v>127.4046</v>
      </c>
      <c r="K14" s="16">
        <f>J14*(1+($D$61/100))</f>
        <v>158.26199412</v>
      </c>
      <c r="L14" s="18">
        <v>16.11</v>
      </c>
      <c r="M14" s="18">
        <v>0</v>
      </c>
      <c r="N14" s="18">
        <f>H14*K14</f>
        <v>1582.6199412000001</v>
      </c>
      <c r="O14" s="18"/>
    </row>
    <row r="15" spans="1:15">
      <c r="A15" s="12"/>
      <c r="B15" s="4"/>
      <c r="C15" s="14"/>
      <c r="D15" s="8"/>
      <c r="E15" s="8"/>
      <c r="F15" s="8"/>
      <c r="G15" s="8"/>
      <c r="H15" s="19"/>
      <c r="I15" s="20"/>
      <c r="J15" s="19"/>
      <c r="K15" s="16"/>
      <c r="L15" s="21"/>
      <c r="M15" s="21"/>
      <c r="N15" s="11" t="s">
        <v>339</v>
      </c>
      <c r="O15" s="50">
        <f>N14</f>
        <v>1582.6199412000001</v>
      </c>
    </row>
    <row r="16" spans="1:15">
      <c r="A16" s="4" t="s">
        <v>314</v>
      </c>
      <c r="B16" s="4"/>
      <c r="C16" s="5" t="s">
        <v>29</v>
      </c>
      <c r="D16" s="8"/>
      <c r="E16" s="8"/>
      <c r="F16" s="8"/>
      <c r="G16" s="8"/>
      <c r="H16" s="7"/>
      <c r="I16" s="13"/>
      <c r="J16" s="9"/>
      <c r="K16" s="16"/>
      <c r="L16" s="23"/>
      <c r="M16" s="23"/>
      <c r="N16" s="24"/>
      <c r="O16" s="28"/>
    </row>
    <row r="17" spans="1:15">
      <c r="A17" s="12" t="s">
        <v>14</v>
      </c>
      <c r="B17" s="4" t="s">
        <v>108</v>
      </c>
      <c r="C17" s="136" t="s">
        <v>119</v>
      </c>
      <c r="D17" s="137"/>
      <c r="E17" s="137"/>
      <c r="F17" s="137"/>
      <c r="G17" s="138"/>
      <c r="H17" s="16">
        <v>1</v>
      </c>
      <c r="I17" s="17" t="s">
        <v>53</v>
      </c>
      <c r="J17" s="38">
        <v>289.06</v>
      </c>
      <c r="K17" s="38">
        <f>J17*(1+($D$61/100))</f>
        <v>359.07033200000001</v>
      </c>
      <c r="L17" s="18"/>
      <c r="M17" s="18"/>
      <c r="N17" s="18">
        <f>H17*K17</f>
        <v>359.07033200000001</v>
      </c>
      <c r="O17" s="18"/>
    </row>
    <row r="18" spans="1:15">
      <c r="A18" s="12" t="s">
        <v>15</v>
      </c>
      <c r="B18" s="4" t="s">
        <v>109</v>
      </c>
      <c r="C18" s="136" t="s">
        <v>106</v>
      </c>
      <c r="D18" s="137"/>
      <c r="E18" s="137"/>
      <c r="F18" s="137"/>
      <c r="G18" s="138"/>
      <c r="H18" s="16">
        <v>1</v>
      </c>
      <c r="I18" s="17" t="s">
        <v>53</v>
      </c>
      <c r="J18" s="38">
        <v>370</v>
      </c>
      <c r="K18" s="38">
        <f>J18*(1+($D$61/100))</f>
        <v>459.61399999999998</v>
      </c>
      <c r="L18" s="18">
        <v>352.14</v>
      </c>
      <c r="M18" s="18">
        <v>199.63</v>
      </c>
      <c r="N18" s="18">
        <f>H18*K18</f>
        <v>459.61399999999998</v>
      </c>
      <c r="O18" s="18"/>
    </row>
    <row r="19" spans="1:15">
      <c r="A19" s="12" t="s">
        <v>16</v>
      </c>
      <c r="B19" s="4" t="s">
        <v>39</v>
      </c>
      <c r="C19" s="136" t="s">
        <v>100</v>
      </c>
      <c r="D19" s="137"/>
      <c r="E19" s="137"/>
      <c r="F19" s="137"/>
      <c r="G19" s="138"/>
      <c r="H19" s="16">
        <v>100</v>
      </c>
      <c r="I19" s="17" t="s">
        <v>32</v>
      </c>
      <c r="J19" s="38">
        <v>9.74</v>
      </c>
      <c r="K19" s="38">
        <f>J19*(1+($D$61/100))</f>
        <v>12.099028000000001</v>
      </c>
      <c r="L19" s="18">
        <v>786.33</v>
      </c>
      <c r="M19" s="18">
        <v>218.29</v>
      </c>
      <c r="N19" s="18">
        <f>H19*K19</f>
        <v>1209.9028000000001</v>
      </c>
      <c r="O19" s="18"/>
    </row>
    <row r="20" spans="1:15">
      <c r="A20" s="12"/>
      <c r="B20" s="4"/>
      <c r="C20" s="14"/>
      <c r="D20" s="25"/>
      <c r="E20" s="25"/>
      <c r="F20" s="25"/>
      <c r="G20" s="25"/>
      <c r="H20" s="19"/>
      <c r="I20" s="20"/>
      <c r="J20" s="19"/>
      <c r="K20" s="16"/>
      <c r="L20" s="21"/>
      <c r="M20" s="21"/>
      <c r="N20" s="11" t="s">
        <v>345</v>
      </c>
      <c r="O20" s="50">
        <f>N17+N18+N19</f>
        <v>2028.5871320000001</v>
      </c>
    </row>
    <row r="21" spans="1:15">
      <c r="A21" s="4" t="s">
        <v>315</v>
      </c>
      <c r="B21" s="4"/>
      <c r="C21" s="85" t="s">
        <v>312</v>
      </c>
      <c r="D21" s="25"/>
      <c r="E21" s="25"/>
      <c r="F21" s="25"/>
      <c r="G21" s="25"/>
      <c r="H21" s="16"/>
      <c r="I21" s="17"/>
      <c r="J21" s="16"/>
      <c r="K21" s="16"/>
      <c r="L21" s="21"/>
      <c r="M21" s="21"/>
      <c r="N21" s="22"/>
      <c r="O21" s="18"/>
    </row>
    <row r="22" spans="1:15">
      <c r="A22" s="12" t="s">
        <v>20</v>
      </c>
      <c r="B22" s="4">
        <v>84152</v>
      </c>
      <c r="C22" s="14" t="s">
        <v>311</v>
      </c>
      <c r="D22" s="25"/>
      <c r="E22" s="25"/>
      <c r="F22" s="25"/>
      <c r="G22" s="25"/>
      <c r="H22" s="38">
        <v>13.5</v>
      </c>
      <c r="I22" s="17" t="s">
        <v>6</v>
      </c>
      <c r="J22" s="38">
        <v>281.07</v>
      </c>
      <c r="K22" s="38">
        <f>J22*(1+($D$61/100))</f>
        <v>349.14515399999999</v>
      </c>
      <c r="L22" s="21"/>
      <c r="M22" s="21"/>
      <c r="N22" s="18">
        <f>H22*K22</f>
        <v>4713.4595790000003</v>
      </c>
      <c r="O22" s="18"/>
    </row>
    <row r="23" spans="1:15">
      <c r="A23" s="12"/>
      <c r="B23" s="4"/>
      <c r="C23" s="14"/>
      <c r="D23" s="25"/>
      <c r="E23" s="25"/>
      <c r="F23" s="25"/>
      <c r="G23" s="25"/>
      <c r="H23" s="86"/>
      <c r="I23" s="17"/>
      <c r="J23" s="16"/>
      <c r="K23" s="16"/>
      <c r="L23" s="21"/>
      <c r="M23" s="21"/>
      <c r="N23" s="11" t="s">
        <v>344</v>
      </c>
      <c r="O23" s="50">
        <f>N22</f>
        <v>4713.4595790000003</v>
      </c>
    </row>
    <row r="24" spans="1:15" ht="13.5" customHeight="1">
      <c r="A24" s="4" t="s">
        <v>316</v>
      </c>
      <c r="B24" s="51"/>
      <c r="C24" s="45" t="s">
        <v>310</v>
      </c>
      <c r="D24" s="46"/>
      <c r="E24" s="46"/>
      <c r="F24" s="47"/>
      <c r="G24" s="48"/>
      <c r="H24" s="87"/>
      <c r="I24" s="49"/>
      <c r="J24" s="18"/>
      <c r="K24" s="18"/>
      <c r="L24" s="16">
        <v>2080.9699999999998</v>
      </c>
      <c r="M24" s="16">
        <v>1148.6199999999999</v>
      </c>
      <c r="N24" s="50"/>
      <c r="O24" s="50"/>
    </row>
    <row r="25" spans="1:15" ht="13.5" customHeight="1">
      <c r="A25" s="12" t="s">
        <v>23</v>
      </c>
      <c r="B25" s="4">
        <v>90996</v>
      </c>
      <c r="C25" s="14" t="s">
        <v>213</v>
      </c>
      <c r="D25" s="8"/>
      <c r="E25" s="8"/>
      <c r="F25" s="8"/>
      <c r="G25" s="15"/>
      <c r="H25" s="16">
        <v>36.1</v>
      </c>
      <c r="I25" s="17" t="s">
        <v>5</v>
      </c>
      <c r="J25" s="38">
        <v>11.21</v>
      </c>
      <c r="K25" s="38">
        <f t="shared" ref="K25:K33" si="0">J25*(1+($D$61/100))</f>
        <v>13.925062</v>
      </c>
      <c r="L25" s="18"/>
      <c r="M25" s="18"/>
      <c r="N25" s="18">
        <f t="shared" ref="N25:N33" si="1">H25*K25</f>
        <v>502.69473820000002</v>
      </c>
      <c r="O25" s="18"/>
    </row>
    <row r="26" spans="1:15" ht="13.5" customHeight="1">
      <c r="A26" s="12" t="s">
        <v>24</v>
      </c>
      <c r="B26" s="4">
        <v>92759</v>
      </c>
      <c r="C26" s="14" t="s">
        <v>143</v>
      </c>
      <c r="D26" s="8"/>
      <c r="E26" s="8"/>
      <c r="F26" s="8"/>
      <c r="G26" s="15"/>
      <c r="H26" s="16">
        <v>125</v>
      </c>
      <c r="I26" s="17" t="s">
        <v>38</v>
      </c>
      <c r="J26" s="38">
        <v>10.19</v>
      </c>
      <c r="K26" s="38">
        <f t="shared" si="0"/>
        <v>12.658017999999998</v>
      </c>
      <c r="L26" s="18">
        <v>541.08000000000004</v>
      </c>
      <c r="M26" s="18">
        <v>493.38</v>
      </c>
      <c r="N26" s="18">
        <f t="shared" si="1"/>
        <v>1582.2522499999998</v>
      </c>
      <c r="O26" s="18"/>
    </row>
    <row r="27" spans="1:15" ht="13.5" customHeight="1">
      <c r="A27" s="12" t="s">
        <v>25</v>
      </c>
      <c r="B27" s="4">
        <v>92763</v>
      </c>
      <c r="C27" s="14" t="s">
        <v>144</v>
      </c>
      <c r="D27" s="8"/>
      <c r="E27" s="8"/>
      <c r="F27" s="8"/>
      <c r="G27" s="15"/>
      <c r="H27" s="16">
        <v>256</v>
      </c>
      <c r="I27" s="17" t="s">
        <v>38</v>
      </c>
      <c r="J27" s="38">
        <v>6.03</v>
      </c>
      <c r="K27" s="38">
        <f t="shared" si="0"/>
        <v>7.4904660000000005</v>
      </c>
      <c r="L27" s="18">
        <v>541.08000000000004</v>
      </c>
      <c r="M27" s="18">
        <v>493.38</v>
      </c>
      <c r="N27" s="18">
        <f t="shared" si="1"/>
        <v>1917.5592960000001</v>
      </c>
      <c r="O27" s="18"/>
    </row>
    <row r="28" spans="1:15" ht="13.5" customHeight="1">
      <c r="A28" s="12" t="s">
        <v>26</v>
      </c>
      <c r="B28" s="4">
        <v>92765</v>
      </c>
      <c r="C28" s="14" t="s">
        <v>149</v>
      </c>
      <c r="D28" s="8"/>
      <c r="E28" s="8"/>
      <c r="F28" s="8"/>
      <c r="G28" s="15"/>
      <c r="H28" s="16">
        <v>650</v>
      </c>
      <c r="I28" s="17" t="s">
        <v>38</v>
      </c>
      <c r="J28" s="38">
        <v>4.18</v>
      </c>
      <c r="K28" s="38">
        <f t="shared" si="0"/>
        <v>5.1923959999999996</v>
      </c>
      <c r="L28" s="18">
        <v>541.08000000000004</v>
      </c>
      <c r="M28" s="18">
        <v>493.38</v>
      </c>
      <c r="N28" s="18">
        <f t="shared" si="1"/>
        <v>3375.0573999999997</v>
      </c>
      <c r="O28" s="18"/>
    </row>
    <row r="29" spans="1:15" ht="13.5" customHeight="1">
      <c r="A29" s="12" t="s">
        <v>27</v>
      </c>
      <c r="B29" s="51">
        <v>94967</v>
      </c>
      <c r="C29" s="14" t="s">
        <v>307</v>
      </c>
      <c r="D29" s="47"/>
      <c r="E29" s="47"/>
      <c r="F29" s="47"/>
      <c r="G29" s="48"/>
      <c r="H29" s="16">
        <v>3.94</v>
      </c>
      <c r="I29" s="49" t="s">
        <v>6</v>
      </c>
      <c r="J29" s="89">
        <v>407.25</v>
      </c>
      <c r="K29" s="38">
        <f t="shared" si="0"/>
        <v>505.88594999999998</v>
      </c>
      <c r="L29" s="16"/>
      <c r="M29" s="16"/>
      <c r="N29" s="18">
        <f t="shared" si="1"/>
        <v>1993.1906429999999</v>
      </c>
      <c r="O29" s="18"/>
    </row>
    <row r="30" spans="1:15" ht="13.5" customHeight="1">
      <c r="A30" s="12" t="s">
        <v>317</v>
      </c>
      <c r="B30" s="4">
        <v>92873</v>
      </c>
      <c r="C30" s="14" t="s">
        <v>137</v>
      </c>
      <c r="D30" s="8"/>
      <c r="E30" s="8"/>
      <c r="F30" s="42"/>
      <c r="G30" s="8"/>
      <c r="H30" s="16">
        <v>3.94</v>
      </c>
      <c r="I30" s="20" t="s">
        <v>6</v>
      </c>
      <c r="J30" s="38">
        <v>155</v>
      </c>
      <c r="K30" s="38">
        <f t="shared" si="0"/>
        <v>192.541</v>
      </c>
      <c r="L30" s="18">
        <v>541.08000000000004</v>
      </c>
      <c r="M30" s="18">
        <v>493.38</v>
      </c>
      <c r="N30" s="18">
        <f t="shared" si="1"/>
        <v>758.61153999999999</v>
      </c>
      <c r="O30" s="18"/>
    </row>
    <row r="31" spans="1:15" ht="13.5" customHeight="1">
      <c r="A31" s="12" t="s">
        <v>318</v>
      </c>
      <c r="B31" s="51">
        <v>93287</v>
      </c>
      <c r="C31" s="52" t="s">
        <v>304</v>
      </c>
      <c r="D31" s="47"/>
      <c r="E31" s="47"/>
      <c r="F31" s="47"/>
      <c r="G31" s="48"/>
      <c r="H31" s="16">
        <v>8</v>
      </c>
      <c r="I31" s="49" t="s">
        <v>305</v>
      </c>
      <c r="J31" s="89">
        <v>316.94</v>
      </c>
      <c r="K31" s="38">
        <f t="shared" si="0"/>
        <v>393.70286799999997</v>
      </c>
      <c r="L31" s="16"/>
      <c r="M31" s="16"/>
      <c r="N31" s="18">
        <f t="shared" si="1"/>
        <v>3149.6229439999997</v>
      </c>
      <c r="O31" s="18"/>
    </row>
    <row r="32" spans="1:15" ht="13.5" customHeight="1">
      <c r="A32" s="12" t="s">
        <v>319</v>
      </c>
      <c r="B32" s="4">
        <v>72840</v>
      </c>
      <c r="C32" s="14" t="s">
        <v>103</v>
      </c>
      <c r="D32" s="31"/>
      <c r="E32" s="31"/>
      <c r="F32" s="31"/>
      <c r="G32" s="32"/>
      <c r="H32" s="16">
        <v>2700</v>
      </c>
      <c r="I32" s="17" t="s">
        <v>101</v>
      </c>
      <c r="J32" s="38">
        <v>0.49</v>
      </c>
      <c r="K32" s="38">
        <f t="shared" si="0"/>
        <v>0.60867799999999994</v>
      </c>
      <c r="L32" s="16"/>
      <c r="M32" s="16"/>
      <c r="N32" s="18">
        <f t="shared" si="1"/>
        <v>1643.4305999999999</v>
      </c>
      <c r="O32" s="18"/>
    </row>
    <row r="33" spans="1:15" ht="13.5" customHeight="1">
      <c r="A33" s="12" t="s">
        <v>320</v>
      </c>
      <c r="B33" s="4">
        <v>72841</v>
      </c>
      <c r="C33" s="14" t="s">
        <v>151</v>
      </c>
      <c r="D33" s="31"/>
      <c r="E33" s="31"/>
      <c r="F33" s="31"/>
      <c r="G33" s="32"/>
      <c r="H33" s="16">
        <v>180</v>
      </c>
      <c r="I33" s="17" t="s">
        <v>101</v>
      </c>
      <c r="J33" s="38">
        <v>0.93</v>
      </c>
      <c r="K33" s="38">
        <f t="shared" si="0"/>
        <v>1.155246</v>
      </c>
      <c r="L33" s="18">
        <v>541.08000000000004</v>
      </c>
      <c r="M33" s="18">
        <v>493.38</v>
      </c>
      <c r="N33" s="18">
        <f t="shared" si="1"/>
        <v>207.94427999999999</v>
      </c>
      <c r="O33" s="18"/>
    </row>
    <row r="34" spans="1:15" ht="13.5" customHeight="1">
      <c r="A34" s="12"/>
      <c r="B34" s="4"/>
      <c r="C34" s="84"/>
      <c r="D34" s="82"/>
      <c r="E34" s="82"/>
      <c r="F34" s="82"/>
      <c r="G34" s="83"/>
      <c r="H34" s="86"/>
      <c r="I34" s="17"/>
      <c r="J34" s="16"/>
      <c r="K34" s="16"/>
      <c r="L34" s="18"/>
      <c r="M34" s="18"/>
      <c r="N34" s="11" t="s">
        <v>343</v>
      </c>
      <c r="O34" s="18">
        <f>SUM(N25:N33)</f>
        <v>15130.3636912</v>
      </c>
    </row>
    <row r="35" spans="1:15">
      <c r="A35" s="4" t="s">
        <v>321</v>
      </c>
      <c r="B35" s="4"/>
      <c r="C35" s="5" t="s">
        <v>154</v>
      </c>
      <c r="D35" s="8"/>
      <c r="E35" s="8"/>
      <c r="F35" s="8"/>
      <c r="G35" s="15"/>
      <c r="H35" s="86"/>
      <c r="I35" s="17"/>
      <c r="J35" s="18"/>
      <c r="K35" s="18"/>
      <c r="L35" s="16"/>
      <c r="M35" s="16"/>
      <c r="N35" s="50"/>
      <c r="O35" s="50"/>
    </row>
    <row r="36" spans="1:15">
      <c r="A36" s="12" t="s">
        <v>41</v>
      </c>
      <c r="B36" s="4">
        <v>90996</v>
      </c>
      <c r="C36" s="14" t="s">
        <v>213</v>
      </c>
      <c r="D36" s="8"/>
      <c r="E36" s="8"/>
      <c r="F36" s="8"/>
      <c r="G36" s="15"/>
      <c r="H36" s="38">
        <v>45.1</v>
      </c>
      <c r="I36" s="17" t="s">
        <v>5</v>
      </c>
      <c r="J36" s="38">
        <v>11.21</v>
      </c>
      <c r="K36" s="38">
        <f>J36*(1+($D$61/100))</f>
        <v>13.925062</v>
      </c>
      <c r="L36" s="18">
        <v>887.63</v>
      </c>
      <c r="M36" s="18">
        <v>601.11</v>
      </c>
      <c r="N36" s="18">
        <f>H36*K36</f>
        <v>628.02029620000008</v>
      </c>
      <c r="O36" s="18"/>
    </row>
    <row r="37" spans="1:15">
      <c r="A37" s="12" t="s">
        <v>42</v>
      </c>
      <c r="B37" s="4" t="s">
        <v>110</v>
      </c>
      <c r="C37" s="14" t="s">
        <v>46</v>
      </c>
      <c r="D37" s="8"/>
      <c r="E37" s="8"/>
      <c r="F37" s="8"/>
      <c r="G37" s="15"/>
      <c r="H37" s="16">
        <v>233</v>
      </c>
      <c r="I37" s="17" t="s">
        <v>38</v>
      </c>
      <c r="J37" s="89">
        <v>6.35</v>
      </c>
      <c r="K37" s="38">
        <f>J37*(1+($D$61/100))</f>
        <v>7.8879699999999993</v>
      </c>
      <c r="L37" s="16"/>
      <c r="M37" s="16"/>
      <c r="N37" s="18">
        <f>H37*K37</f>
        <v>1837.8970099999999</v>
      </c>
      <c r="O37" s="18"/>
    </row>
    <row r="38" spans="1:15">
      <c r="A38" s="12" t="s">
        <v>113</v>
      </c>
      <c r="B38" s="51">
        <v>94966</v>
      </c>
      <c r="C38" s="14" t="s">
        <v>303</v>
      </c>
      <c r="D38" s="47"/>
      <c r="E38" s="47"/>
      <c r="F38" s="47"/>
      <c r="G38" s="48"/>
      <c r="H38" s="18">
        <v>1.81</v>
      </c>
      <c r="I38" s="49" t="s">
        <v>6</v>
      </c>
      <c r="J38" s="89">
        <v>350</v>
      </c>
      <c r="K38" s="38">
        <f>J38*(1+($D$61/100))</f>
        <v>434.77</v>
      </c>
      <c r="L38" s="16"/>
      <c r="M38" s="16"/>
      <c r="N38" s="18">
        <f>H38*K38</f>
        <v>786.93370000000004</v>
      </c>
      <c r="O38" s="18"/>
    </row>
    <row r="39" spans="1:15">
      <c r="A39" s="12" t="s">
        <v>200</v>
      </c>
      <c r="B39" s="4">
        <v>92873</v>
      </c>
      <c r="C39" s="14" t="s">
        <v>137</v>
      </c>
      <c r="D39" s="8"/>
      <c r="E39" s="8"/>
      <c r="F39" s="42"/>
      <c r="G39" s="8"/>
      <c r="H39" s="16">
        <v>1.81</v>
      </c>
      <c r="I39" s="20" t="s">
        <v>6</v>
      </c>
      <c r="J39" s="38">
        <v>155</v>
      </c>
      <c r="K39" s="38">
        <f>J39*(1+($D$61/100))</f>
        <v>192.541</v>
      </c>
      <c r="L39" s="18">
        <v>541.08000000000004</v>
      </c>
      <c r="M39" s="18">
        <v>493.38</v>
      </c>
      <c r="N39" s="18">
        <f>H39*K39</f>
        <v>348.49921000000001</v>
      </c>
      <c r="O39" s="18"/>
    </row>
    <row r="40" spans="1:15">
      <c r="A40" s="12"/>
      <c r="B40" s="4"/>
      <c r="C40" s="14"/>
      <c r="D40" s="31"/>
      <c r="E40" s="31"/>
      <c r="F40" s="31"/>
      <c r="G40" s="32"/>
      <c r="H40" s="86"/>
      <c r="I40" s="17"/>
      <c r="J40" s="16"/>
      <c r="K40" s="16"/>
      <c r="L40" s="16"/>
      <c r="M40" s="16"/>
      <c r="N40" s="11" t="s">
        <v>342</v>
      </c>
      <c r="O40" s="18">
        <f>SUM(N36:N39)</f>
        <v>3601.3502162</v>
      </c>
    </row>
    <row r="41" spans="1:15">
      <c r="A41" s="4" t="s">
        <v>322</v>
      </c>
      <c r="B41" s="4"/>
      <c r="C41" s="5" t="s">
        <v>68</v>
      </c>
      <c r="D41" s="8"/>
      <c r="E41" s="8"/>
      <c r="F41" s="8"/>
      <c r="G41" s="15"/>
      <c r="H41" s="86"/>
      <c r="I41" s="17"/>
      <c r="J41" s="18"/>
      <c r="K41" s="18"/>
      <c r="L41" s="16"/>
      <c r="M41" s="16"/>
      <c r="N41" s="18"/>
      <c r="O41" s="18"/>
    </row>
    <row r="42" spans="1:15">
      <c r="A42" s="12" t="s">
        <v>323</v>
      </c>
      <c r="B42" s="4">
        <v>92268</v>
      </c>
      <c r="C42" s="14" t="s">
        <v>156</v>
      </c>
      <c r="D42" s="8"/>
      <c r="E42" s="8"/>
      <c r="F42" s="8"/>
      <c r="G42" s="15"/>
      <c r="H42" s="38">
        <v>7.2</v>
      </c>
      <c r="I42" s="17" t="s">
        <v>5</v>
      </c>
      <c r="J42" s="38">
        <v>40.64</v>
      </c>
      <c r="K42" s="38">
        <f t="shared" ref="K42:K50" si="2">J42*(1+($D$61/100))</f>
        <v>50.483007999999998</v>
      </c>
      <c r="L42" s="18">
        <v>887.63</v>
      </c>
      <c r="M42" s="18">
        <v>601.11</v>
      </c>
      <c r="N42" s="18">
        <f>H42*K42</f>
        <v>363.47765759999999</v>
      </c>
      <c r="O42" s="18"/>
    </row>
    <row r="43" spans="1:15">
      <c r="A43" s="12" t="s">
        <v>324</v>
      </c>
      <c r="B43" s="4">
        <v>92483</v>
      </c>
      <c r="C43" s="14" t="s">
        <v>155</v>
      </c>
      <c r="D43" s="8"/>
      <c r="E43" s="8"/>
      <c r="F43" s="8"/>
      <c r="G43" s="15"/>
      <c r="H43" s="38">
        <v>7.2</v>
      </c>
      <c r="I43" s="17" t="s">
        <v>5</v>
      </c>
      <c r="J43" s="38">
        <v>131.28</v>
      </c>
      <c r="K43" s="38">
        <f t="shared" si="2"/>
        <v>163.07601600000001</v>
      </c>
      <c r="L43" s="18">
        <v>541.08000000000004</v>
      </c>
      <c r="M43" s="18">
        <v>493.38</v>
      </c>
      <c r="N43" s="18">
        <f t="shared" ref="N43:N50" si="3">H43*K43</f>
        <v>1174.1473152000001</v>
      </c>
      <c r="O43" s="18"/>
    </row>
    <row r="44" spans="1:15">
      <c r="A44" s="12" t="s">
        <v>325</v>
      </c>
      <c r="B44" s="4">
        <v>92768</v>
      </c>
      <c r="C44" s="14" t="s">
        <v>157</v>
      </c>
      <c r="D44" s="8"/>
      <c r="E44" s="8"/>
      <c r="F44" s="8"/>
      <c r="G44" s="15"/>
      <c r="H44" s="16">
        <v>202</v>
      </c>
      <c r="I44" s="17" t="s">
        <v>38</v>
      </c>
      <c r="J44" s="38">
        <v>7.52</v>
      </c>
      <c r="K44" s="38">
        <f t="shared" si="2"/>
        <v>9.3413439999999994</v>
      </c>
      <c r="L44" s="18">
        <v>541.08000000000004</v>
      </c>
      <c r="M44" s="18">
        <v>493.38</v>
      </c>
      <c r="N44" s="18">
        <f t="shared" si="3"/>
        <v>1886.9514879999999</v>
      </c>
      <c r="O44" s="18"/>
    </row>
    <row r="45" spans="1:15">
      <c r="A45" s="12" t="s">
        <v>326</v>
      </c>
      <c r="B45" s="51">
        <v>94966</v>
      </c>
      <c r="C45" s="14" t="s">
        <v>303</v>
      </c>
      <c r="D45" s="47"/>
      <c r="E45" s="47"/>
      <c r="F45" s="47"/>
      <c r="G45" s="48"/>
      <c r="H45" s="18">
        <v>13</v>
      </c>
      <c r="I45" s="49" t="s">
        <v>6</v>
      </c>
      <c r="J45" s="89">
        <v>350</v>
      </c>
      <c r="K45" s="38">
        <f t="shared" si="2"/>
        <v>434.77</v>
      </c>
      <c r="L45" s="18">
        <v>541.08000000000004</v>
      </c>
      <c r="M45" s="18">
        <v>493.38</v>
      </c>
      <c r="N45" s="18">
        <f t="shared" si="3"/>
        <v>5652.01</v>
      </c>
      <c r="O45" s="18"/>
    </row>
    <row r="46" spans="1:15">
      <c r="A46" s="12" t="s">
        <v>327</v>
      </c>
      <c r="B46" s="4">
        <v>92873</v>
      </c>
      <c r="C46" s="14" t="s">
        <v>137</v>
      </c>
      <c r="D46" s="8"/>
      <c r="E46" s="8"/>
      <c r="F46" s="42"/>
      <c r="G46" s="8"/>
      <c r="H46" s="16">
        <v>13</v>
      </c>
      <c r="I46" s="20" t="s">
        <v>6</v>
      </c>
      <c r="J46" s="38">
        <v>155</v>
      </c>
      <c r="K46" s="38">
        <f t="shared" si="2"/>
        <v>192.541</v>
      </c>
      <c r="L46" s="18">
        <v>541.08000000000004</v>
      </c>
      <c r="M46" s="18">
        <v>493.38</v>
      </c>
      <c r="N46" s="18">
        <f t="shared" si="3"/>
        <v>2503.0329999999999</v>
      </c>
      <c r="O46" s="18"/>
    </row>
    <row r="47" spans="1:15">
      <c r="A47" s="12" t="s">
        <v>328</v>
      </c>
      <c r="B47" s="4">
        <v>72838</v>
      </c>
      <c r="C47" s="14" t="s">
        <v>230</v>
      </c>
      <c r="D47" s="31"/>
      <c r="E47" s="31"/>
      <c r="F47" s="31"/>
      <c r="G47" s="32"/>
      <c r="H47" s="38">
        <v>180</v>
      </c>
      <c r="I47" s="17" t="s">
        <v>101</v>
      </c>
      <c r="J47" s="38">
        <v>0.73</v>
      </c>
      <c r="K47" s="38">
        <f t="shared" si="2"/>
        <v>0.906806</v>
      </c>
      <c r="L47" s="18">
        <v>541.08000000000004</v>
      </c>
      <c r="M47" s="18">
        <v>493.38</v>
      </c>
      <c r="N47" s="18">
        <f t="shared" si="3"/>
        <v>163.22507999999999</v>
      </c>
      <c r="O47" s="18"/>
    </row>
    <row r="48" spans="1:15">
      <c r="A48" s="12" t="s">
        <v>329</v>
      </c>
      <c r="B48" s="4">
        <v>72840</v>
      </c>
      <c r="C48" s="14" t="s">
        <v>229</v>
      </c>
      <c r="D48" s="31"/>
      <c r="E48" s="31"/>
      <c r="F48" s="31"/>
      <c r="G48" s="32"/>
      <c r="H48" s="38">
        <v>1350</v>
      </c>
      <c r="I48" s="17" t="s">
        <v>101</v>
      </c>
      <c r="J48" s="38">
        <v>0.49</v>
      </c>
      <c r="K48" s="38">
        <f t="shared" si="2"/>
        <v>0.60867799999999994</v>
      </c>
      <c r="L48" s="18">
        <v>541.08000000000004</v>
      </c>
      <c r="M48" s="18">
        <v>493.38</v>
      </c>
      <c r="N48" s="18">
        <f t="shared" si="3"/>
        <v>821.71529999999996</v>
      </c>
      <c r="O48" s="18"/>
    </row>
    <row r="49" spans="1:15">
      <c r="A49" s="12" t="s">
        <v>330</v>
      </c>
      <c r="B49" s="4">
        <v>72885</v>
      </c>
      <c r="C49" s="88" t="s">
        <v>346</v>
      </c>
      <c r="D49" s="8"/>
      <c r="E49" s="8"/>
      <c r="F49" s="8"/>
      <c r="G49" s="15"/>
      <c r="H49" s="38">
        <v>480</v>
      </c>
      <c r="I49" s="17" t="s">
        <v>152</v>
      </c>
      <c r="J49" s="38">
        <v>1.38</v>
      </c>
      <c r="K49" s="38">
        <f t="shared" si="2"/>
        <v>1.7142359999999999</v>
      </c>
      <c r="L49" s="18">
        <v>541.08000000000004</v>
      </c>
      <c r="M49" s="18">
        <v>493.38</v>
      </c>
      <c r="N49" s="18">
        <f t="shared" si="3"/>
        <v>822.83327999999995</v>
      </c>
      <c r="O49" s="18"/>
    </row>
    <row r="50" spans="1:15">
      <c r="A50" s="12" t="s">
        <v>331</v>
      </c>
      <c r="B50" s="4">
        <v>72887</v>
      </c>
      <c r="C50" s="88" t="s">
        <v>347</v>
      </c>
      <c r="D50" s="8"/>
      <c r="E50" s="8"/>
      <c r="F50" s="8"/>
      <c r="G50" s="15"/>
      <c r="H50" s="38">
        <v>3600</v>
      </c>
      <c r="I50" s="17" t="s">
        <v>152</v>
      </c>
      <c r="J50" s="38">
        <v>0.93</v>
      </c>
      <c r="K50" s="38">
        <f t="shared" si="2"/>
        <v>1.155246</v>
      </c>
      <c r="L50" s="18">
        <v>541.08000000000004</v>
      </c>
      <c r="M50" s="18">
        <v>493.38</v>
      </c>
      <c r="N50" s="18">
        <f t="shared" si="3"/>
        <v>4158.8855999999996</v>
      </c>
      <c r="O50" s="18"/>
    </row>
    <row r="51" spans="1:15">
      <c r="A51" s="12"/>
      <c r="B51" s="4"/>
      <c r="C51" s="14"/>
      <c r="D51" s="8"/>
      <c r="E51" s="8"/>
      <c r="F51" s="8"/>
      <c r="G51" s="15"/>
      <c r="H51" s="86"/>
      <c r="I51" s="17"/>
      <c r="J51" s="16"/>
      <c r="K51" s="16"/>
      <c r="L51" s="18"/>
      <c r="M51" s="18"/>
      <c r="N51" s="11" t="s">
        <v>341</v>
      </c>
      <c r="O51" s="18">
        <f>SUM(N42:N50)</f>
        <v>17546.278720800001</v>
      </c>
    </row>
    <row r="52" spans="1:15">
      <c r="A52" s="4" t="s">
        <v>332</v>
      </c>
      <c r="B52" s="4"/>
      <c r="C52" s="5" t="s">
        <v>107</v>
      </c>
      <c r="D52" s="8"/>
      <c r="E52" s="8"/>
      <c r="F52" s="8"/>
      <c r="G52" s="15"/>
      <c r="H52" s="86"/>
      <c r="I52" s="17"/>
      <c r="J52" s="16"/>
      <c r="K52" s="16"/>
      <c r="L52" s="18"/>
      <c r="M52" s="18"/>
      <c r="N52" s="18"/>
      <c r="O52" s="18"/>
    </row>
    <row r="53" spans="1:15">
      <c r="A53" s="12" t="s">
        <v>333</v>
      </c>
      <c r="B53" s="4">
        <v>92266</v>
      </c>
      <c r="C53" s="14" t="s">
        <v>142</v>
      </c>
      <c r="D53" s="8"/>
      <c r="E53" s="8"/>
      <c r="F53" s="8"/>
      <c r="G53" s="15"/>
      <c r="H53" s="16">
        <v>8.8000000000000007</v>
      </c>
      <c r="I53" s="17" t="s">
        <v>5</v>
      </c>
      <c r="J53" s="38">
        <v>80.25</v>
      </c>
      <c r="K53" s="38">
        <f t="shared" ref="K53:K58" si="4">J53*(1+($D$61/100))</f>
        <v>99.686549999999997</v>
      </c>
      <c r="L53" s="18"/>
      <c r="M53" s="18"/>
      <c r="N53" s="18">
        <f t="shared" ref="N53:N58" si="5">H53*K53</f>
        <v>877.24164000000007</v>
      </c>
      <c r="O53" s="18"/>
    </row>
    <row r="54" spans="1:15">
      <c r="A54" s="12" t="s">
        <v>334</v>
      </c>
      <c r="B54" s="4">
        <v>92447</v>
      </c>
      <c r="C54" s="14" t="s">
        <v>146</v>
      </c>
      <c r="D54" s="8"/>
      <c r="E54" s="8"/>
      <c r="F54" s="8"/>
      <c r="G54" s="15"/>
      <c r="H54" s="16">
        <v>8.8000000000000007</v>
      </c>
      <c r="I54" s="17" t="s">
        <v>5</v>
      </c>
      <c r="J54" s="38">
        <v>94</v>
      </c>
      <c r="K54" s="38">
        <f t="shared" si="4"/>
        <v>116.7668</v>
      </c>
      <c r="L54" s="18">
        <v>541.08000000000004</v>
      </c>
      <c r="M54" s="18">
        <v>493.38</v>
      </c>
      <c r="N54" s="18">
        <f t="shared" si="5"/>
        <v>1027.5478400000002</v>
      </c>
      <c r="O54" s="18"/>
    </row>
    <row r="55" spans="1:15">
      <c r="A55" s="12" t="s">
        <v>335</v>
      </c>
      <c r="B55" s="4">
        <v>92759</v>
      </c>
      <c r="C55" s="14" t="s">
        <v>143</v>
      </c>
      <c r="D55" s="8"/>
      <c r="E55" s="8"/>
      <c r="F55" s="8"/>
      <c r="G55" s="15"/>
      <c r="H55" s="16">
        <v>13</v>
      </c>
      <c r="I55" s="17" t="s">
        <v>38</v>
      </c>
      <c r="J55" s="38">
        <v>10.27</v>
      </c>
      <c r="K55" s="38">
        <f t="shared" si="4"/>
        <v>12.757394</v>
      </c>
      <c r="L55" s="18">
        <v>541.08000000000004</v>
      </c>
      <c r="M55" s="18">
        <v>493.38</v>
      </c>
      <c r="N55" s="18">
        <f t="shared" si="5"/>
        <v>165.84612200000001</v>
      </c>
      <c r="O55" s="18"/>
    </row>
    <row r="56" spans="1:15">
      <c r="A56" s="12" t="s">
        <v>336</v>
      </c>
      <c r="B56" s="4">
        <v>92763</v>
      </c>
      <c r="C56" s="14" t="s">
        <v>144</v>
      </c>
      <c r="D56" s="8"/>
      <c r="E56" s="8"/>
      <c r="F56" s="8"/>
      <c r="G56" s="15"/>
      <c r="H56" s="16">
        <v>48</v>
      </c>
      <c r="I56" s="17" t="s">
        <v>38</v>
      </c>
      <c r="J56" s="38">
        <v>6.03</v>
      </c>
      <c r="K56" s="38">
        <f t="shared" si="4"/>
        <v>7.4904660000000005</v>
      </c>
      <c r="L56" s="18">
        <v>541.08000000000004</v>
      </c>
      <c r="M56" s="18">
        <v>493.38</v>
      </c>
      <c r="N56" s="18">
        <f t="shared" si="5"/>
        <v>359.54236800000001</v>
      </c>
      <c r="O56" s="18"/>
    </row>
    <row r="57" spans="1:15">
      <c r="A57" s="12" t="s">
        <v>337</v>
      </c>
      <c r="B57" s="4">
        <v>94965</v>
      </c>
      <c r="C57" s="88" t="s">
        <v>348</v>
      </c>
      <c r="D57" s="8"/>
      <c r="E57" s="8"/>
      <c r="F57" s="8"/>
      <c r="G57" s="15"/>
      <c r="H57" s="16">
        <v>1.32</v>
      </c>
      <c r="I57" s="17" t="s">
        <v>6</v>
      </c>
      <c r="J57" s="38">
        <v>335</v>
      </c>
      <c r="K57" s="38">
        <f t="shared" si="4"/>
        <v>416.137</v>
      </c>
      <c r="L57" s="18">
        <v>541.08000000000004</v>
      </c>
      <c r="M57" s="18">
        <v>493.38</v>
      </c>
      <c r="N57" s="18">
        <f t="shared" si="5"/>
        <v>549.30083999999999</v>
      </c>
      <c r="O57" s="18"/>
    </row>
    <row r="58" spans="1:15">
      <c r="A58" s="12" t="s">
        <v>338</v>
      </c>
      <c r="B58" s="4">
        <v>92873</v>
      </c>
      <c r="C58" s="14" t="s">
        <v>137</v>
      </c>
      <c r="D58" s="8"/>
      <c r="E58" s="8"/>
      <c r="F58" s="8"/>
      <c r="G58" s="15"/>
      <c r="H58" s="16">
        <v>1.32</v>
      </c>
      <c r="I58" s="17" t="s">
        <v>6</v>
      </c>
      <c r="J58" s="38">
        <v>155</v>
      </c>
      <c r="K58" s="38">
        <f t="shared" si="4"/>
        <v>192.541</v>
      </c>
      <c r="L58" s="18">
        <v>541.08000000000004</v>
      </c>
      <c r="M58" s="18">
        <v>493.38</v>
      </c>
      <c r="N58" s="18">
        <f t="shared" si="5"/>
        <v>254.15412000000001</v>
      </c>
      <c r="O58" s="18"/>
    </row>
    <row r="59" spans="1:15">
      <c r="A59" s="12"/>
      <c r="B59" s="4"/>
      <c r="C59" s="14"/>
      <c r="D59" s="8"/>
      <c r="E59" s="8"/>
      <c r="F59" s="8"/>
      <c r="G59" s="15"/>
      <c r="H59" s="16"/>
      <c r="I59" s="17"/>
      <c r="J59" s="16"/>
      <c r="K59" s="16"/>
      <c r="L59" s="18"/>
      <c r="M59" s="18"/>
      <c r="N59" s="11" t="s">
        <v>340</v>
      </c>
      <c r="O59" s="50">
        <f>SUM(N53:N58)</f>
        <v>3233.6329300000002</v>
      </c>
    </row>
    <row r="60" spans="1:15">
      <c r="A60" s="55"/>
      <c r="B60" s="81"/>
      <c r="C60" s="148" t="s">
        <v>7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50"/>
      <c r="O60" s="127">
        <f>SUM(O14:O59)</f>
        <v>47836.292210400003</v>
      </c>
    </row>
    <row r="61" spans="1:15">
      <c r="C61" s="57" t="s">
        <v>72</v>
      </c>
      <c r="D61" s="58">
        <v>24.22</v>
      </c>
      <c r="E61" s="58" t="s">
        <v>49</v>
      </c>
      <c r="F61" s="56"/>
      <c r="G61" s="56"/>
    </row>
    <row r="62" spans="1:15">
      <c r="C62" s="126"/>
      <c r="D62" s="58"/>
      <c r="E62" s="58"/>
      <c r="F62" s="56"/>
      <c r="G62" s="56"/>
    </row>
    <row r="63" spans="1:15">
      <c r="B63" s="56" t="s">
        <v>369</v>
      </c>
      <c r="C63" s="126"/>
      <c r="D63" s="58"/>
      <c r="E63" s="58"/>
      <c r="F63" s="56"/>
      <c r="G63" s="56"/>
    </row>
    <row r="64" spans="1:15">
      <c r="C64" s="126"/>
      <c r="D64" s="58"/>
      <c r="E64" s="58"/>
      <c r="F64" s="56"/>
      <c r="G64" s="56"/>
    </row>
    <row r="65" spans="2:8">
      <c r="C65" s="126"/>
      <c r="D65" s="58"/>
      <c r="E65" s="58"/>
      <c r="F65" s="56"/>
      <c r="G65" s="56"/>
    </row>
    <row r="66" spans="2:8">
      <c r="C66" s="126"/>
      <c r="D66" s="58"/>
      <c r="E66" s="58"/>
      <c r="F66" s="56"/>
      <c r="G66" s="56"/>
    </row>
    <row r="67" spans="2:8">
      <c r="C67" s="126"/>
      <c r="D67" s="58"/>
      <c r="E67" s="58"/>
      <c r="F67" s="56"/>
      <c r="G67" s="56"/>
    </row>
    <row r="68" spans="2:8" ht="12" customHeight="1">
      <c r="C68" s="126"/>
      <c r="D68" s="58"/>
      <c r="E68" s="58"/>
      <c r="F68" s="56"/>
      <c r="G68" s="56"/>
    </row>
    <row r="69" spans="2:8" ht="12" customHeight="1">
      <c r="C69" s="126"/>
      <c r="D69" s="58"/>
      <c r="E69" s="58"/>
      <c r="F69" s="56"/>
      <c r="G69" s="56"/>
    </row>
    <row r="70" spans="2:8" ht="12" customHeight="1">
      <c r="C70" s="126"/>
      <c r="D70" s="58"/>
      <c r="E70" s="58"/>
      <c r="F70" s="56"/>
      <c r="G70" s="56"/>
    </row>
    <row r="71" spans="2:8" ht="12" customHeight="1">
      <c r="B71" s="93" t="s">
        <v>350</v>
      </c>
      <c r="C71" s="90"/>
      <c r="D71" s="90"/>
      <c r="E71" s="90"/>
      <c r="F71" s="94"/>
      <c r="G71" s="94" t="s">
        <v>351</v>
      </c>
    </row>
    <row r="72" spans="2:8" ht="12" customHeight="1">
      <c r="B72" s="93" t="s">
        <v>352</v>
      </c>
      <c r="C72" s="90"/>
      <c r="D72" s="90"/>
      <c r="E72" s="90"/>
      <c r="F72" s="94"/>
      <c r="G72" s="94" t="s">
        <v>353</v>
      </c>
    </row>
    <row r="73" spans="2:8" ht="12" customHeight="1">
      <c r="B73" s="93" t="s">
        <v>354</v>
      </c>
      <c r="C73" s="90"/>
      <c r="D73" s="90"/>
      <c r="E73" s="90"/>
      <c r="F73" s="94"/>
      <c r="G73" s="94" t="s">
        <v>355</v>
      </c>
    </row>
    <row r="74" spans="2:8" ht="15">
      <c r="B74" s="93" t="s">
        <v>356</v>
      </c>
      <c r="C74" s="90"/>
      <c r="D74" s="90"/>
      <c r="E74" s="90"/>
      <c r="F74" s="94"/>
      <c r="G74" s="95" t="s">
        <v>368</v>
      </c>
    </row>
    <row r="75" spans="2:8">
      <c r="C75" s="126"/>
      <c r="D75" s="58"/>
      <c r="E75" s="58"/>
      <c r="F75" s="56"/>
      <c r="G75" s="56"/>
    </row>
    <row r="76" spans="2:8">
      <c r="C76" s="126"/>
      <c r="D76" s="58"/>
      <c r="E76" s="58"/>
      <c r="F76" s="56"/>
      <c r="G76" s="56"/>
    </row>
    <row r="77" spans="2:8">
      <c r="C77" s="126"/>
      <c r="D77" s="58"/>
      <c r="E77" s="58"/>
      <c r="F77" s="56"/>
      <c r="G77" s="56"/>
    </row>
    <row r="78" spans="2:8">
      <c r="B78" s="1"/>
      <c r="C78" s="1"/>
    </row>
    <row r="79" spans="2:8">
      <c r="B79" s="1"/>
      <c r="C79" s="1"/>
      <c r="H79" s="90"/>
    </row>
    <row r="80" spans="2:8">
      <c r="B80" s="1"/>
      <c r="C80" s="1"/>
      <c r="H80" s="90"/>
    </row>
    <row r="81" spans="2:8">
      <c r="B81" s="1"/>
      <c r="C81" s="1"/>
      <c r="H81" s="90"/>
    </row>
    <row r="82" spans="2:8">
      <c r="H82" s="90"/>
    </row>
  </sheetData>
  <mergeCells count="14">
    <mergeCell ref="A10:A12"/>
    <mergeCell ref="B10:B12"/>
    <mergeCell ref="C60:M60"/>
    <mergeCell ref="L11:M11"/>
    <mergeCell ref="K10:N10"/>
    <mergeCell ref="K11:K12"/>
    <mergeCell ref="N11:N12"/>
    <mergeCell ref="C18:G18"/>
    <mergeCell ref="C17:G17"/>
    <mergeCell ref="C19:G19"/>
    <mergeCell ref="C10:G12"/>
    <mergeCell ref="H10:H12"/>
    <mergeCell ref="I10:I12"/>
    <mergeCell ref="J11:J12"/>
  </mergeCells>
  <phoneticPr fontId="2" type="noConversion"/>
  <pageMargins left="0.74803149606299213" right="0.74803149606299213" top="0.59055118110236227" bottom="0.59055118110236227" header="0.51181102362204722" footer="0.51181102362204722"/>
  <pageSetup paperSize="9" scale="92" fitToHeight="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J11" sqref="J11"/>
    </sheetView>
  </sheetViews>
  <sheetFormatPr defaultRowHeight="12.75"/>
  <cols>
    <col min="1" max="1" width="2.5703125" customWidth="1"/>
    <col min="3" max="3" width="29.42578125" customWidth="1"/>
    <col min="5" max="5" width="10.140625" bestFit="1" customWidth="1"/>
    <col min="7" max="7" width="16.140625" customWidth="1"/>
  </cols>
  <sheetData>
    <row r="1" spans="1:8" ht="23.25">
      <c r="A1" s="90"/>
      <c r="B1" s="90"/>
      <c r="C1" s="90"/>
      <c r="D1" s="90"/>
      <c r="E1" s="96" t="s">
        <v>360</v>
      </c>
      <c r="F1" s="90"/>
      <c r="G1" s="90"/>
      <c r="H1" s="90"/>
    </row>
    <row r="2" spans="1:8">
      <c r="A2" s="90"/>
      <c r="B2" s="90"/>
      <c r="C2" s="97"/>
      <c r="D2" s="98"/>
      <c r="E2" s="90"/>
      <c r="F2" s="90"/>
      <c r="G2" s="90"/>
      <c r="H2" s="90"/>
    </row>
    <row r="3" spans="1:8">
      <c r="A3" s="90"/>
      <c r="B3" s="90"/>
      <c r="C3" s="90"/>
      <c r="D3" s="98" t="s">
        <v>361</v>
      </c>
      <c r="E3" s="90"/>
      <c r="F3" s="90"/>
      <c r="G3" s="90"/>
      <c r="H3" s="90"/>
    </row>
    <row r="4" spans="1:8">
      <c r="A4" s="90"/>
      <c r="B4" s="90"/>
      <c r="C4" s="90"/>
      <c r="D4" s="98"/>
      <c r="E4" s="90"/>
      <c r="F4" s="90"/>
      <c r="G4" s="90"/>
      <c r="H4" s="90"/>
    </row>
    <row r="5" spans="1:8">
      <c r="A5" s="90"/>
      <c r="B5" s="90"/>
      <c r="C5" s="132" t="s">
        <v>371</v>
      </c>
      <c r="D5" s="61" t="s">
        <v>374</v>
      </c>
      <c r="E5" s="90"/>
      <c r="F5" s="90"/>
      <c r="G5" s="90"/>
      <c r="H5" s="90"/>
    </row>
    <row r="6" spans="1:8">
      <c r="A6" s="90"/>
      <c r="B6" s="90"/>
      <c r="C6" s="132" t="s">
        <v>372</v>
      </c>
      <c r="D6" s="61" t="s">
        <v>375</v>
      </c>
      <c r="E6" s="90"/>
      <c r="F6" s="90"/>
      <c r="G6" s="90"/>
      <c r="H6" s="90"/>
    </row>
    <row r="7" spans="1:8">
      <c r="A7" s="90"/>
      <c r="B7" s="90"/>
      <c r="C7" s="90"/>
      <c r="D7" s="90"/>
      <c r="E7" s="90"/>
      <c r="F7" s="90"/>
      <c r="G7" s="90"/>
      <c r="H7" s="90"/>
    </row>
    <row r="8" spans="1:8">
      <c r="A8" s="90"/>
      <c r="B8" s="90"/>
      <c r="D8" s="99" t="s">
        <v>376</v>
      </c>
      <c r="E8" s="91"/>
      <c r="F8" s="91"/>
      <c r="G8" s="91"/>
      <c r="H8" s="90"/>
    </row>
    <row r="9" spans="1:8" ht="13.5" thickBot="1">
      <c r="A9" s="90"/>
      <c r="B9" s="90"/>
      <c r="C9" s="99"/>
      <c r="D9" s="91"/>
      <c r="E9" s="91"/>
      <c r="F9" s="91"/>
      <c r="G9" s="91"/>
      <c r="H9" s="90"/>
    </row>
    <row r="10" spans="1:8">
      <c r="A10" s="90"/>
      <c r="B10" s="157" t="s">
        <v>362</v>
      </c>
      <c r="C10" s="159" t="s">
        <v>363</v>
      </c>
      <c r="D10" s="157" t="s">
        <v>49</v>
      </c>
      <c r="E10" s="157" t="s">
        <v>364</v>
      </c>
      <c r="F10" s="161" t="s">
        <v>365</v>
      </c>
      <c r="G10" s="162"/>
      <c r="H10" s="90"/>
    </row>
    <row r="11" spans="1:8" ht="13.5" thickBot="1">
      <c r="A11" s="90"/>
      <c r="B11" s="158"/>
      <c r="C11" s="160"/>
      <c r="D11" s="158"/>
      <c r="E11" s="158"/>
      <c r="F11" s="100" t="s">
        <v>49</v>
      </c>
      <c r="G11" s="101" t="s">
        <v>366</v>
      </c>
      <c r="H11" s="90"/>
    </row>
    <row r="12" spans="1:8">
      <c r="A12" s="90"/>
      <c r="B12" s="102" t="s">
        <v>313</v>
      </c>
      <c r="C12" s="103" t="str">
        <f>orça!C16</f>
        <v>SERVIÇOS INICIAIS</v>
      </c>
      <c r="D12" s="104">
        <f t="shared" ref="D12:D18" si="0">E12/E$20</f>
        <v>3.3084084657713619E-2</v>
      </c>
      <c r="E12" s="105">
        <f>orça!O15</f>
        <v>1582.6199412000001</v>
      </c>
      <c r="F12" s="106">
        <v>1</v>
      </c>
      <c r="G12" s="107">
        <f>E12*F12</f>
        <v>1582.6199412000001</v>
      </c>
      <c r="H12" s="90"/>
    </row>
    <row r="13" spans="1:8">
      <c r="A13" s="90"/>
      <c r="B13" s="108" t="s">
        <v>314</v>
      </c>
      <c r="C13" s="103" t="str">
        <f>orça!C16</f>
        <v>SERVIÇOS INICIAIS</v>
      </c>
      <c r="D13" s="104">
        <f t="shared" si="0"/>
        <v>4.2406863873930611E-2</v>
      </c>
      <c r="E13" s="105">
        <f>orça!O20</f>
        <v>2028.5871320000001</v>
      </c>
      <c r="F13" s="106">
        <v>1</v>
      </c>
      <c r="G13" s="109">
        <f t="shared" ref="G13:G18" si="1">E13*F13</f>
        <v>2028.5871320000001</v>
      </c>
      <c r="H13" s="90"/>
    </row>
    <row r="14" spans="1:8">
      <c r="A14" s="90"/>
      <c r="B14" s="108" t="s">
        <v>315</v>
      </c>
      <c r="C14" s="103" t="str">
        <f>orça!C21</f>
        <v>DEMOLIÇÕES</v>
      </c>
      <c r="D14" s="104">
        <f t="shared" si="0"/>
        <v>9.8533129580123599E-2</v>
      </c>
      <c r="E14" s="105">
        <f>orça!O23</f>
        <v>4713.4595790000003</v>
      </c>
      <c r="F14" s="106">
        <v>1</v>
      </c>
      <c r="G14" s="109">
        <f t="shared" si="1"/>
        <v>4713.4595790000003</v>
      </c>
      <c r="H14" s="90"/>
    </row>
    <row r="15" spans="1:8">
      <c r="A15" s="90"/>
      <c r="B15" s="108" t="s">
        <v>316</v>
      </c>
      <c r="C15" s="103" t="str">
        <f>orça!C24</f>
        <v xml:space="preserve">LONGARINAS DE CONCRETO ARMADO PRÉ-MOLDADO </v>
      </c>
      <c r="D15" s="104">
        <f t="shared" si="0"/>
        <v>0.3162946581363707</v>
      </c>
      <c r="E15" s="105">
        <f>orça!O34</f>
        <v>15130.3636912</v>
      </c>
      <c r="F15" s="106">
        <v>1</v>
      </c>
      <c r="G15" s="109">
        <f t="shared" si="1"/>
        <v>15130.3636912</v>
      </c>
      <c r="H15" s="90"/>
    </row>
    <row r="16" spans="1:8">
      <c r="A16" s="90"/>
      <c r="B16" s="110" t="s">
        <v>321</v>
      </c>
      <c r="C16" s="103" t="str">
        <f>orça!C35</f>
        <v xml:space="preserve">PLACAS TRELIÇADAS PRE-MOLDADAS PARA PONTE </v>
      </c>
      <c r="D16" s="104">
        <f t="shared" si="0"/>
        <v>7.5284894580877171E-2</v>
      </c>
      <c r="E16" s="105">
        <f>orça!O40</f>
        <v>3601.3502162</v>
      </c>
      <c r="F16" s="106">
        <v>1</v>
      </c>
      <c r="G16" s="109">
        <f t="shared" si="1"/>
        <v>3601.3502162</v>
      </c>
      <c r="H16" s="90"/>
    </row>
    <row r="17" spans="1:8">
      <c r="A17" s="90"/>
      <c r="B17" s="110" t="s">
        <v>322</v>
      </c>
      <c r="C17" s="103" t="str">
        <f>orça!C41</f>
        <v>LAJE CAPEAMENTO</v>
      </c>
      <c r="D17" s="104">
        <f t="shared" si="0"/>
        <v>0.3667984684855089</v>
      </c>
      <c r="E17" s="105">
        <f>orça!O51</f>
        <v>17546.278720800001</v>
      </c>
      <c r="F17" s="106">
        <v>1</v>
      </c>
      <c r="G17" s="109">
        <f t="shared" si="1"/>
        <v>17546.278720800001</v>
      </c>
      <c r="H17" s="90"/>
    </row>
    <row r="18" spans="1:8">
      <c r="A18" s="90"/>
      <c r="B18" s="110" t="s">
        <v>332</v>
      </c>
      <c r="C18" s="103" t="str">
        <f>orça!C52</f>
        <v xml:space="preserve">VIGAS TRANSVERSINAS </v>
      </c>
      <c r="D18" s="104">
        <f t="shared" si="0"/>
        <v>6.7597900685475401E-2</v>
      </c>
      <c r="E18" s="105">
        <f>orça!O59</f>
        <v>3233.6329300000002</v>
      </c>
      <c r="F18" s="106">
        <v>1</v>
      </c>
      <c r="G18" s="109">
        <f t="shared" si="1"/>
        <v>3233.6329300000002</v>
      </c>
      <c r="H18" s="90"/>
    </row>
    <row r="19" spans="1:8">
      <c r="A19" s="90"/>
      <c r="B19" s="111"/>
      <c r="C19" s="112" t="s">
        <v>358</v>
      </c>
      <c r="D19" s="113">
        <f>D20</f>
        <v>1</v>
      </c>
      <c r="E19" s="114">
        <f>E20</f>
        <v>47836.292210400003</v>
      </c>
      <c r="F19" s="115">
        <f>G19/E$20</f>
        <v>1</v>
      </c>
      <c r="G19" s="123">
        <f>SUM(G12:G18)</f>
        <v>47836.292210400003</v>
      </c>
      <c r="H19" s="90"/>
    </row>
    <row r="20" spans="1:8" ht="13.5" thickBot="1">
      <c r="A20" s="90"/>
      <c r="B20" s="116"/>
      <c r="C20" s="117" t="s">
        <v>359</v>
      </c>
      <c r="D20" s="118">
        <f>SUM(D12:D18)</f>
        <v>1</v>
      </c>
      <c r="E20" s="119">
        <f>SUM(E12:E18)</f>
        <v>47836.292210400003</v>
      </c>
      <c r="F20" s="120">
        <f>F19</f>
        <v>1</v>
      </c>
      <c r="G20" s="121">
        <f>G19</f>
        <v>47836.292210400003</v>
      </c>
      <c r="H20" s="90"/>
    </row>
    <row r="21" spans="1:8">
      <c r="A21" s="90"/>
      <c r="B21" s="90"/>
      <c r="C21" s="90"/>
      <c r="D21" s="90"/>
      <c r="E21" s="90"/>
      <c r="F21" s="90"/>
      <c r="G21" s="90"/>
      <c r="H21" s="90"/>
    </row>
    <row r="22" spans="1:8">
      <c r="A22" s="90"/>
      <c r="B22" s="90"/>
      <c r="C22" s="90" t="s">
        <v>367</v>
      </c>
      <c r="D22" s="90"/>
      <c r="E22" s="90"/>
      <c r="F22" s="90"/>
      <c r="G22" s="90"/>
      <c r="H22" s="90"/>
    </row>
    <row r="23" spans="1:8">
      <c r="A23" s="90"/>
      <c r="B23" s="90"/>
      <c r="C23" s="90"/>
      <c r="D23" s="90"/>
      <c r="E23" s="90"/>
      <c r="F23" s="90"/>
      <c r="G23" s="90"/>
      <c r="H23" s="90"/>
    </row>
    <row r="24" spans="1:8" ht="15.75">
      <c r="A24" s="90"/>
      <c r="B24" s="90"/>
      <c r="C24" s="91"/>
      <c r="D24" s="92"/>
      <c r="E24" s="91"/>
      <c r="F24" s="91"/>
      <c r="G24" s="91"/>
      <c r="H24" s="90"/>
    </row>
    <row r="25" spans="1:8" ht="15">
      <c r="A25" s="90"/>
      <c r="B25" s="93" t="s">
        <v>350</v>
      </c>
      <c r="C25" s="90"/>
      <c r="D25" s="90"/>
      <c r="E25" s="90"/>
      <c r="F25" s="94"/>
      <c r="G25" s="94" t="s">
        <v>351</v>
      </c>
      <c r="H25" s="90"/>
    </row>
    <row r="26" spans="1:8" ht="15">
      <c r="A26" s="90"/>
      <c r="B26" s="93" t="s">
        <v>352</v>
      </c>
      <c r="C26" s="90"/>
      <c r="D26" s="90"/>
      <c r="E26" s="90"/>
      <c r="F26" s="94"/>
      <c r="G26" s="94" t="s">
        <v>353</v>
      </c>
      <c r="H26" s="90"/>
    </row>
    <row r="27" spans="1:8" ht="15">
      <c r="A27" s="90"/>
      <c r="B27" s="93" t="s">
        <v>354</v>
      </c>
      <c r="C27" s="90"/>
      <c r="D27" s="90"/>
      <c r="E27" s="90"/>
      <c r="F27" s="94"/>
      <c r="G27" s="94" t="s">
        <v>355</v>
      </c>
      <c r="H27" s="90"/>
    </row>
    <row r="28" spans="1:8" ht="15">
      <c r="A28" s="90"/>
      <c r="B28" s="93" t="s">
        <v>356</v>
      </c>
      <c r="C28" s="90"/>
      <c r="D28" s="90"/>
      <c r="E28" s="90"/>
      <c r="F28" s="94"/>
      <c r="G28" s="95" t="s">
        <v>357</v>
      </c>
      <c r="H28" s="90"/>
    </row>
    <row r="29" spans="1:8" ht="14.25">
      <c r="A29" s="90"/>
      <c r="B29" s="90"/>
      <c r="C29" s="122"/>
      <c r="D29" s="122"/>
      <c r="E29" s="122"/>
      <c r="F29" s="122"/>
      <c r="G29" s="122"/>
      <c r="H29" s="90"/>
    </row>
  </sheetData>
  <mergeCells count="5">
    <mergeCell ref="B10:B11"/>
    <mergeCell ref="C10:C11"/>
    <mergeCell ref="D10:D11"/>
    <mergeCell ref="E10:E11"/>
    <mergeCell ref="F10:G10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memoria de cálculo</vt:lpstr>
      <vt:lpstr>orça</vt:lpstr>
      <vt:lpstr>CRONOGRAMA</vt:lpstr>
      <vt:lpstr>orça!Area_de_impressao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lastModifiedBy>Usuario</cp:lastModifiedBy>
  <cp:lastPrinted>2017-08-10T22:55:02Z</cp:lastPrinted>
  <dcterms:created xsi:type="dcterms:W3CDTF">2011-04-09T20:43:38Z</dcterms:created>
  <dcterms:modified xsi:type="dcterms:W3CDTF">2017-08-16T16:10:26Z</dcterms:modified>
</cp:coreProperties>
</file>